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高教深耕通知\高教表單\2026高教深耕計畫相關表件0318\"/>
    </mc:Choice>
  </mc:AlternateContent>
  <xr:revisionPtr revIDLastSave="0" documentId="13_ncr:1_{ACE6525B-1A18-450E-81C7-7DC15B18A817}" xr6:coauthVersionLast="36" xr6:coauthVersionMax="47" xr10:uidLastSave="{00000000-0000-0000-0000-000000000000}"/>
  <bookViews>
    <workbookView xWindow="-105" yWindow="-105" windowWidth="23250" windowHeight="12450" tabRatio="946" xr2:uid="{00000000-000D-0000-FFFF-FFFF00000000}"/>
  </bookViews>
  <sheets>
    <sheet name="問卷建檔" sheetId="4" r:id="rId1"/>
    <sheet name="分析圖表" sheetId="6" r:id="rId2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6" l="1"/>
  <c r="C8" i="6"/>
  <c r="B18" i="6"/>
  <c r="C18" i="6"/>
  <c r="D18" i="6"/>
  <c r="E18" i="6"/>
  <c r="F18" i="6"/>
  <c r="M4" i="6"/>
  <c r="B4" i="6"/>
  <c r="C4" i="6"/>
  <c r="D5" i="6" s="1"/>
  <c r="D4" i="6"/>
  <c r="M70" i="4"/>
  <c r="B19" i="6"/>
  <c r="C19" i="6"/>
  <c r="D19" i="6"/>
  <c r="E19" i="6"/>
  <c r="F19" i="6"/>
  <c r="B20" i="6"/>
  <c r="C20" i="6"/>
  <c r="D20" i="6"/>
  <c r="E20" i="6"/>
  <c r="F20" i="6"/>
  <c r="B21" i="6"/>
  <c r="C21" i="6"/>
  <c r="D21" i="6"/>
  <c r="E21" i="6"/>
  <c r="F21" i="6"/>
  <c r="B16" i="6"/>
  <c r="C16" i="6"/>
  <c r="D16" i="6"/>
  <c r="E16" i="6"/>
  <c r="F16" i="6"/>
  <c r="B17" i="6"/>
  <c r="C17" i="6"/>
  <c r="D17" i="6"/>
  <c r="E17" i="6"/>
  <c r="G17" i="6" s="1"/>
  <c r="F17" i="6"/>
  <c r="B13" i="6"/>
  <c r="C13" i="6"/>
  <c r="D13" i="6"/>
  <c r="G13" i="6" s="1"/>
  <c r="E13" i="6"/>
  <c r="F13" i="6"/>
  <c r="B14" i="6"/>
  <c r="C14" i="6"/>
  <c r="D14" i="6"/>
  <c r="E14" i="6"/>
  <c r="F14" i="6"/>
  <c r="B15" i="6"/>
  <c r="C15" i="6"/>
  <c r="D15" i="6"/>
  <c r="E15" i="6"/>
  <c r="F15" i="6"/>
  <c r="L4" i="6"/>
  <c r="K4" i="6"/>
  <c r="J4" i="6"/>
  <c r="I4" i="6"/>
  <c r="H4" i="6"/>
  <c r="G4" i="6"/>
  <c r="D8" i="6"/>
  <c r="F71" i="4"/>
  <c r="N14" i="6" s="1"/>
  <c r="G71" i="4"/>
  <c r="N15" i="6" s="1"/>
  <c r="H71" i="4"/>
  <c r="N16" i="6" s="1"/>
  <c r="I71" i="4"/>
  <c r="N17" i="6" s="1"/>
  <c r="J71" i="4"/>
  <c r="N18" i="6" s="1"/>
  <c r="K71" i="4"/>
  <c r="N19" i="6" s="1"/>
  <c r="L71" i="4"/>
  <c r="N20" i="6" s="1"/>
  <c r="M71" i="4"/>
  <c r="N21" i="6" s="1"/>
  <c r="E71" i="4"/>
  <c r="M72" i="4" s="1"/>
  <c r="F70" i="4"/>
  <c r="G70" i="4"/>
  <c r="H70" i="4"/>
  <c r="I70" i="4"/>
  <c r="J70" i="4"/>
  <c r="K70" i="4"/>
  <c r="L70" i="4"/>
  <c r="E70" i="4"/>
  <c r="B9" i="6"/>
  <c r="G19" i="6"/>
  <c r="L19" i="6" s="1"/>
  <c r="H5" i="6"/>
  <c r="G5" i="6"/>
  <c r="B5" i="6" l="1"/>
  <c r="C9" i="6"/>
  <c r="C5" i="6"/>
  <c r="L5" i="6"/>
  <c r="M5" i="6"/>
  <c r="K5" i="6"/>
  <c r="K19" i="6"/>
  <c r="K13" i="6"/>
  <c r="H13" i="6"/>
  <c r="J13" i="6"/>
  <c r="I13" i="6"/>
  <c r="L13" i="6"/>
  <c r="J5" i="6"/>
  <c r="L18" i="6"/>
  <c r="J19" i="6"/>
  <c r="G14" i="6"/>
  <c r="H14" i="6" s="1"/>
  <c r="C25" i="6" s="1"/>
  <c r="G16" i="6"/>
  <c r="I16" i="6" s="1"/>
  <c r="D26" i="6" s="1"/>
  <c r="G20" i="6"/>
  <c r="K20" i="6" s="1"/>
  <c r="F27" i="6" s="1"/>
  <c r="I19" i="6"/>
  <c r="I5" i="6"/>
  <c r="G18" i="6"/>
  <c r="K18" i="6" s="1"/>
  <c r="H19" i="6"/>
  <c r="G15" i="6"/>
  <c r="L15" i="6" s="1"/>
  <c r="G21" i="6"/>
  <c r="I21" i="6" s="1"/>
  <c r="N13" i="6"/>
  <c r="N22" i="6" s="1"/>
  <c r="K14" i="6"/>
  <c r="F25" i="6" s="1"/>
  <c r="H17" i="6"/>
  <c r="J17" i="6"/>
  <c r="I17" i="6"/>
  <c r="L17" i="6"/>
  <c r="K17" i="6"/>
  <c r="H20" i="6"/>
  <c r="C27" i="6" s="1"/>
  <c r="L20" i="6"/>
  <c r="G27" i="6" s="1"/>
  <c r="L16" i="6"/>
  <c r="G26" i="6" s="1"/>
  <c r="J16" i="6"/>
  <c r="H16" i="6"/>
  <c r="K16" i="6"/>
  <c r="J15" i="6"/>
  <c r="H18" i="6"/>
  <c r="I18" i="6"/>
  <c r="D9" i="6"/>
  <c r="J18" i="6" l="1"/>
  <c r="K15" i="6"/>
  <c r="J14" i="6"/>
  <c r="E25" i="6" s="1"/>
  <c r="H15" i="6"/>
  <c r="I15" i="6"/>
  <c r="L14" i="6"/>
  <c r="G25" i="6"/>
  <c r="H21" i="6"/>
  <c r="J21" i="6"/>
  <c r="K21" i="6"/>
  <c r="L21" i="6"/>
  <c r="I14" i="6"/>
  <c r="D25" i="6" s="1"/>
  <c r="J20" i="6"/>
  <c r="E27" i="6" s="1"/>
  <c r="I20" i="6"/>
  <c r="D27" i="6" s="1"/>
  <c r="F26" i="6"/>
  <c r="E26" i="6"/>
  <c r="C26" i="6"/>
</calcChain>
</file>

<file path=xl/sharedStrings.xml><?xml version="1.0" encoding="utf-8"?>
<sst xmlns="http://schemas.openxmlformats.org/spreadsheetml/2006/main" count="112" uniqueCount="92">
  <si>
    <t>A2</t>
  </si>
  <si>
    <t>A3</t>
  </si>
  <si>
    <t>總分</t>
  </si>
  <si>
    <t>sum</t>
  </si>
  <si>
    <t>AVERAG(1)</t>
  </si>
  <si>
    <t>AVERAG(2)</t>
  </si>
  <si>
    <t>A1</t>
    <phoneticPr fontId="2" type="noConversion"/>
  </si>
  <si>
    <t>非常滿意</t>
    <phoneticPr fontId="2" type="noConversion"/>
  </si>
  <si>
    <t>滿意</t>
    <phoneticPr fontId="2" type="noConversion"/>
  </si>
  <si>
    <t>尚可</t>
    <phoneticPr fontId="2" type="noConversion"/>
  </si>
  <si>
    <t>不滿意</t>
    <phoneticPr fontId="2" type="noConversion"/>
  </si>
  <si>
    <t>非常不滿意</t>
    <phoneticPr fontId="2" type="noConversion"/>
  </si>
  <si>
    <t>A1</t>
    <phoneticPr fontId="2" type="noConversion"/>
  </si>
  <si>
    <t>A6</t>
    <phoneticPr fontId="2" type="noConversion"/>
  </si>
  <si>
    <t>A7</t>
    <phoneticPr fontId="2" type="noConversion"/>
  </si>
  <si>
    <t>A8</t>
    <phoneticPr fontId="2" type="noConversion"/>
  </si>
  <si>
    <t>A9</t>
    <phoneticPr fontId="2" type="noConversion"/>
  </si>
  <si>
    <t>活動品質</t>
  </si>
  <si>
    <t>講師表現</t>
    <phoneticPr fontId="2" type="noConversion"/>
  </si>
  <si>
    <t>自我成長</t>
    <phoneticPr fontId="2" type="noConversion"/>
  </si>
  <si>
    <t>男生</t>
    <phoneticPr fontId="2" type="noConversion"/>
  </si>
  <si>
    <t>女生</t>
    <phoneticPr fontId="2" type="noConversion"/>
  </si>
  <si>
    <t>教職員</t>
    <phoneticPr fontId="2" type="noConversion"/>
  </si>
  <si>
    <t>學生</t>
    <phoneticPr fontId="2" type="noConversion"/>
  </si>
  <si>
    <t>其他</t>
    <phoneticPr fontId="2" type="noConversion"/>
  </si>
  <si>
    <t>人數</t>
    <phoneticPr fontId="2" type="noConversion"/>
  </si>
  <si>
    <t>比例</t>
    <phoneticPr fontId="2" type="noConversion"/>
  </si>
  <si>
    <t>藝術</t>
    <phoneticPr fontId="2" type="noConversion"/>
  </si>
  <si>
    <t>設計</t>
    <phoneticPr fontId="2" type="noConversion"/>
  </si>
  <si>
    <t>問卷題目</t>
    <phoneticPr fontId="2" type="noConversion"/>
  </si>
  <si>
    <t>問卷題號</t>
    <phoneticPr fontId="2" type="noConversion"/>
  </si>
  <si>
    <t>一、基本資料</t>
    <phoneticPr fontId="2" type="noConversion"/>
  </si>
  <si>
    <t>二、問卷內容</t>
    <phoneticPr fontId="2" type="noConversion"/>
  </si>
  <si>
    <t>滿意度分數</t>
    <phoneticPr fontId="2" type="noConversion"/>
  </si>
  <si>
    <r>
      <rPr>
        <b/>
        <sz val="12"/>
        <rFont val="新細明體"/>
        <family val="1"/>
        <charset val="136"/>
      </rPr>
      <t>滿意度總平均數</t>
    </r>
    <phoneticPr fontId="2" type="noConversion"/>
  </si>
  <si>
    <t>1.性別</t>
    <phoneticPr fontId="2" type="noConversion"/>
  </si>
  <si>
    <t>3.學院別</t>
    <phoneticPr fontId="2" type="noConversion"/>
  </si>
  <si>
    <t>2.身分別</t>
    <phoneticPr fontId="2" type="noConversion"/>
  </si>
  <si>
    <t>各類別整體滿意度分析</t>
    <phoneticPr fontId="2" type="noConversion"/>
  </si>
  <si>
    <t>O1</t>
    <phoneticPr fontId="2" type="noConversion"/>
  </si>
  <si>
    <t>A4</t>
    <phoneticPr fontId="2" type="noConversion"/>
  </si>
  <si>
    <t>A5</t>
    <phoneticPr fontId="2" type="noConversion"/>
  </si>
  <si>
    <t>02</t>
    <phoneticPr fontId="2" type="noConversion"/>
  </si>
  <si>
    <t>03</t>
    <phoneticPr fontId="2" type="noConversion"/>
  </si>
  <si>
    <t>不回答</t>
    <phoneticPr fontId="2" type="noConversion"/>
  </si>
  <si>
    <t>A6</t>
    <phoneticPr fontId="2" type="noConversion"/>
  </si>
  <si>
    <t>A7</t>
    <phoneticPr fontId="2" type="noConversion"/>
  </si>
  <si>
    <t>A8</t>
    <phoneticPr fontId="2" type="noConversion"/>
  </si>
  <si>
    <t>A9</t>
    <phoneticPr fontId="2" type="noConversion"/>
  </si>
  <si>
    <t>1. 內容/教材充實</t>
  </si>
  <si>
    <t>2. 表達清晰容易理解</t>
  </si>
  <si>
    <t>4. 內容與個人需求契合</t>
    <phoneticPr fontId="2" type="noConversion"/>
  </si>
  <si>
    <t>5. 能強化我的專業知識</t>
    <phoneticPr fontId="2" type="noConversion"/>
  </si>
  <si>
    <t>6. 對日後就業/教學有所幫助</t>
    <phoneticPr fontId="2" type="noConversion"/>
  </si>
  <si>
    <t xml:space="preserve">7.活動場地安排或舒適性 </t>
    <phoneticPr fontId="2" type="noConversion"/>
  </si>
  <si>
    <t>9.活動的整體滿意度</t>
    <phoneticPr fontId="2" type="noConversion"/>
  </si>
  <si>
    <t>3. 講師與學員互動效果</t>
    <phoneticPr fontId="2" type="noConversion"/>
  </si>
  <si>
    <t>8.活動內容及目標明確</t>
    <phoneticPr fontId="2" type="noConversion"/>
  </si>
  <si>
    <r>
      <rPr>
        <b/>
        <sz val="14"/>
        <color rgb="FFFF0000"/>
        <rFont val="標楷體"/>
        <family val="4"/>
        <charset val="136"/>
      </rPr>
      <t>如問卷份數超過</t>
    </r>
    <r>
      <rPr>
        <b/>
        <sz val="14"/>
        <color rgb="FFFF0000"/>
        <rFont val="Times New Roman"/>
        <family val="1"/>
      </rPr>
      <t>60</t>
    </r>
    <r>
      <rPr>
        <b/>
        <sz val="14"/>
        <color rgb="FFFF0000"/>
        <rFont val="標楷體"/>
        <family val="4"/>
        <charset val="136"/>
      </rPr>
      <t>份，請自行增列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請從中間加進去，算式才不會跑掉</t>
    </r>
    <r>
      <rPr>
        <b/>
        <sz val="14"/>
        <color rgb="FFFF0000"/>
        <rFont val="Times New Roman"/>
        <family val="1"/>
      </rPr>
      <t>)</t>
    </r>
    <phoneticPr fontId="2" type="noConversion"/>
  </si>
  <si>
    <r>
      <rPr>
        <b/>
        <sz val="14"/>
        <rFont val="標楷體"/>
        <family val="4"/>
        <charset val="136"/>
      </rPr>
      <t>台南應用科技大學</t>
    </r>
    <phoneticPr fontId="2" type="noConversion"/>
  </si>
  <si>
    <r>
      <t>115</t>
    </r>
    <r>
      <rPr>
        <b/>
        <sz val="14"/>
        <color rgb="FF000000"/>
        <rFont val="標楷體"/>
        <family val="4"/>
        <charset val="136"/>
      </rPr>
      <t>年高等教育深耕計畫</t>
    </r>
    <phoneticPr fontId="2" type="noConversion"/>
  </si>
  <si>
    <r>
      <rPr>
        <b/>
        <sz val="14"/>
        <rFont val="標楷體"/>
        <family val="4"/>
        <charset val="136"/>
      </rPr>
      <t>活動滿意度調查統計表</t>
    </r>
    <phoneticPr fontId="2" type="noConversion"/>
  </si>
  <si>
    <r>
      <rPr>
        <sz val="14"/>
        <rFont val="標楷體"/>
        <family val="4"/>
        <charset val="136"/>
      </rPr>
      <t>活動名稱</t>
    </r>
    <phoneticPr fontId="2" type="noConversion"/>
  </si>
  <si>
    <r>
      <rPr>
        <sz val="14"/>
        <rFont val="標楷體"/>
        <family val="4"/>
        <charset val="136"/>
      </rPr>
      <t>活動日期</t>
    </r>
    <phoneticPr fontId="2" type="noConversion"/>
  </si>
  <si>
    <r>
      <rPr>
        <b/>
        <sz val="14"/>
        <rFont val="標楷體"/>
        <family val="4"/>
        <charset val="136"/>
      </rPr>
      <t>第一部分</t>
    </r>
    <phoneticPr fontId="2" type="noConversion"/>
  </si>
  <si>
    <r>
      <rPr>
        <b/>
        <sz val="14"/>
        <rFont val="標楷體"/>
        <family val="4"/>
        <charset val="136"/>
      </rPr>
      <t>第二部分</t>
    </r>
    <phoneticPr fontId="2" type="noConversion"/>
  </si>
  <si>
    <r>
      <rPr>
        <b/>
        <sz val="14"/>
        <rFont val="標楷體"/>
        <family val="4"/>
        <charset val="136"/>
      </rPr>
      <t>第三部分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不敷使用請自行增欄</t>
    </r>
    <r>
      <rPr>
        <b/>
        <sz val="14"/>
        <rFont val="Times New Roman"/>
        <family val="1"/>
      </rPr>
      <t>)</t>
    </r>
    <phoneticPr fontId="2" type="noConversion"/>
  </si>
  <si>
    <r>
      <rPr>
        <b/>
        <sz val="14"/>
        <rFont val="標楷體"/>
        <family val="4"/>
        <charset val="136"/>
      </rPr>
      <t>基本資料</t>
    </r>
    <phoneticPr fontId="2" type="noConversion"/>
  </si>
  <si>
    <r>
      <rPr>
        <b/>
        <sz val="14"/>
        <rFont val="標楷體"/>
        <family val="4"/>
        <charset val="136"/>
      </rPr>
      <t>講師表現</t>
    </r>
    <phoneticPr fontId="2" type="noConversion"/>
  </si>
  <si>
    <r>
      <rPr>
        <b/>
        <sz val="14"/>
        <rFont val="標楷體"/>
        <family val="4"/>
        <charset val="136"/>
      </rPr>
      <t>自我成長</t>
    </r>
    <phoneticPr fontId="2" type="noConversion"/>
  </si>
  <si>
    <r>
      <rPr>
        <b/>
        <sz val="14"/>
        <rFont val="標楷體"/>
        <family val="4"/>
        <charset val="136"/>
      </rPr>
      <t>活動品質</t>
    </r>
  </si>
  <si>
    <r>
      <rPr>
        <b/>
        <sz val="14"/>
        <rFont val="標楷體"/>
        <family val="4"/>
        <charset val="136"/>
      </rPr>
      <t>建議主題</t>
    </r>
    <phoneticPr fontId="2" type="noConversion"/>
  </si>
  <si>
    <r>
      <rPr>
        <b/>
        <sz val="14"/>
        <rFont val="標楷體"/>
        <family val="4"/>
        <charset val="136"/>
      </rPr>
      <t>建議事項</t>
    </r>
    <phoneticPr fontId="2" type="noConversion"/>
  </si>
  <si>
    <r>
      <rPr>
        <sz val="14"/>
        <rFont val="標楷體"/>
        <family val="4"/>
        <charset val="136"/>
      </rPr>
      <t>問卷編號</t>
    </r>
    <phoneticPr fontId="2" type="noConversion"/>
  </si>
  <si>
    <r>
      <t>1.</t>
    </r>
    <r>
      <rPr>
        <sz val="14"/>
        <rFont val="標楷體"/>
        <family val="4"/>
        <charset val="136"/>
      </rPr>
      <t>性別</t>
    </r>
    <phoneticPr fontId="2" type="noConversion"/>
  </si>
  <si>
    <r>
      <t>2.</t>
    </r>
    <r>
      <rPr>
        <sz val="14"/>
        <rFont val="標楷體"/>
        <family val="4"/>
        <charset val="136"/>
      </rPr>
      <t>身分</t>
    </r>
    <phoneticPr fontId="2" type="noConversion"/>
  </si>
  <si>
    <r>
      <t>3.</t>
    </r>
    <r>
      <rPr>
        <sz val="14"/>
        <rFont val="標楷體"/>
        <family val="4"/>
        <charset val="136"/>
      </rPr>
      <t>學院別</t>
    </r>
    <phoneticPr fontId="2" type="noConversion"/>
  </si>
  <si>
    <r>
      <rPr>
        <sz val="14"/>
        <rFont val="標楷體"/>
        <family val="4"/>
        <charset val="136"/>
      </rPr>
      <t>講師表現</t>
    </r>
    <phoneticPr fontId="2" type="noConversion"/>
  </si>
  <si>
    <r>
      <t xml:space="preserve">1. </t>
    </r>
    <r>
      <rPr>
        <sz val="14"/>
        <rFont val="標楷體"/>
        <family val="4"/>
        <charset val="136"/>
      </rPr>
      <t>講師的內容</t>
    </r>
    <r>
      <rPr>
        <sz val="14"/>
        <rFont val="Times New Roman"/>
        <family val="1"/>
      </rPr>
      <t>/</t>
    </r>
    <r>
      <rPr>
        <sz val="14"/>
        <rFont val="標楷體"/>
        <family val="4"/>
        <charset val="136"/>
      </rPr>
      <t>教材充實</t>
    </r>
  </si>
  <si>
    <r>
      <t xml:space="preserve">2. </t>
    </r>
    <r>
      <rPr>
        <sz val="14"/>
        <rFont val="標楷體"/>
        <family val="4"/>
        <charset val="136"/>
      </rPr>
      <t>講師表達清晰容易理解</t>
    </r>
  </si>
  <si>
    <r>
      <t xml:space="preserve">3. </t>
    </r>
    <r>
      <rPr>
        <sz val="14"/>
        <rFont val="標楷體"/>
        <family val="4"/>
        <charset val="136"/>
      </rPr>
      <t>講師與學員互動效果</t>
    </r>
  </si>
  <si>
    <r>
      <rPr>
        <sz val="14"/>
        <rFont val="標楷體"/>
        <family val="4"/>
        <charset val="136"/>
      </rPr>
      <t>自我成長</t>
    </r>
    <phoneticPr fontId="2" type="noConversion"/>
  </si>
  <si>
    <r>
      <t xml:space="preserve">4. </t>
    </r>
    <r>
      <rPr>
        <sz val="14"/>
        <rFont val="標楷體"/>
        <family val="4"/>
        <charset val="136"/>
      </rPr>
      <t>主題內容與個人需求契合</t>
    </r>
  </si>
  <si>
    <r>
      <t xml:space="preserve">5. </t>
    </r>
    <r>
      <rPr>
        <sz val="14"/>
        <rFont val="標楷體"/>
        <family val="4"/>
        <charset val="136"/>
      </rPr>
      <t>能增進專業知識</t>
    </r>
  </si>
  <si>
    <r>
      <t xml:space="preserve">6. </t>
    </r>
    <r>
      <rPr>
        <sz val="14"/>
        <rFont val="標楷體"/>
        <family val="4"/>
        <charset val="136"/>
      </rPr>
      <t>對日後就業</t>
    </r>
    <r>
      <rPr>
        <sz val="14"/>
        <rFont val="Times New Roman"/>
        <family val="1"/>
      </rPr>
      <t>/</t>
    </r>
    <r>
      <rPr>
        <sz val="14"/>
        <rFont val="標楷體"/>
        <family val="4"/>
        <charset val="136"/>
      </rPr>
      <t>教學有所幫助</t>
    </r>
  </si>
  <si>
    <r>
      <rPr>
        <sz val="14"/>
        <rFont val="標楷體"/>
        <family val="4"/>
        <charset val="136"/>
      </rPr>
      <t>活動品質</t>
    </r>
    <phoneticPr fontId="2" type="noConversion"/>
  </si>
  <si>
    <r>
      <t xml:space="preserve">7. </t>
    </r>
    <r>
      <rPr>
        <sz val="14"/>
        <rFont val="標楷體"/>
        <family val="4"/>
        <charset val="136"/>
      </rPr>
      <t>活動場地安排或舒適性</t>
    </r>
  </si>
  <si>
    <r>
      <t xml:space="preserve">8. </t>
    </r>
    <r>
      <rPr>
        <sz val="14"/>
        <rFont val="標楷體"/>
        <family val="4"/>
        <charset val="136"/>
      </rPr>
      <t>活動內容及目標明確</t>
    </r>
  </si>
  <si>
    <r>
      <t xml:space="preserve">9. </t>
    </r>
    <r>
      <rPr>
        <sz val="14"/>
        <rFont val="標楷體"/>
        <family val="4"/>
        <charset val="136"/>
      </rPr>
      <t>活動的整體滿意度</t>
    </r>
  </si>
  <si>
    <t>115年度活動滿意度調查分析</t>
    <phoneticPr fontId="2" type="noConversion"/>
  </si>
  <si>
    <t>民管</t>
    <phoneticPr fontId="2" type="noConversion"/>
  </si>
  <si>
    <t>行政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</si>
</sst>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2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5"/>
      <name val="標楷體"/>
      <family val="4"/>
      <charset val="136"/>
    </font>
    <font>
      <b/>
      <sz val="12"/>
      <name val="標楷體"/>
      <family val="4"/>
      <charset val="136"/>
    </font>
    <font>
      <b/>
      <sz val="16"/>
      <name val="標楷體"/>
      <family val="4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1"/>
      <color rgb="FFFF0000"/>
      <name val="新細明體"/>
      <family val="1"/>
      <charset val="136"/>
    </font>
    <font>
      <b/>
      <sz val="14"/>
      <color rgb="FFFF0000"/>
      <name val="標楷體"/>
      <family val="4"/>
      <charset val="136"/>
    </font>
    <font>
      <b/>
      <sz val="14"/>
      <color rgb="FFFF000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000000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9" fontId="1" fillId="0" borderId="0" xfId="1" applyFo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9" fontId="1" fillId="0" borderId="2" xfId="1" applyFont="1" applyBorder="1">
      <alignment vertical="center"/>
    </xf>
    <xf numFmtId="0" fontId="0" fillId="0" borderId="0" xfId="0" applyBorder="1">
      <alignment vertical="center"/>
    </xf>
    <xf numFmtId="9" fontId="1" fillId="0" borderId="0" xfId="1" applyFont="1" applyBorder="1">
      <alignment vertical="center"/>
    </xf>
    <xf numFmtId="0" fontId="0" fillId="0" borderId="3" xfId="0" applyBorder="1">
      <alignment vertical="center"/>
    </xf>
    <xf numFmtId="9" fontId="0" fillId="0" borderId="0" xfId="0" applyNumberFormat="1">
      <alignment vertical="center"/>
    </xf>
    <xf numFmtId="0" fontId="0" fillId="2" borderId="4" xfId="0" applyFill="1" applyBorder="1">
      <alignment vertical="center"/>
    </xf>
    <xf numFmtId="0" fontId="4" fillId="0" borderId="0" xfId="0" applyFont="1" applyAlignment="1">
      <alignment vertical="center"/>
    </xf>
    <xf numFmtId="0" fontId="0" fillId="2" borderId="5" xfId="0" applyFill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10" xfId="0" applyBorder="1" applyAlignment="1">
      <alignment horizontal="center" vertical="center"/>
    </xf>
    <xf numFmtId="9" fontId="1" fillId="0" borderId="10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9" fontId="10" fillId="0" borderId="0" xfId="1" applyFont="1">
      <alignment vertical="center"/>
    </xf>
    <xf numFmtId="0" fontId="0" fillId="0" borderId="0" xfId="0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9" fontId="10" fillId="0" borderId="2" xfId="1" applyFont="1" applyBorder="1" applyAlignment="1">
      <alignment horizontal="center" vertical="center"/>
    </xf>
    <xf numFmtId="9" fontId="10" fillId="0" borderId="20" xfId="1" applyFont="1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23" xfId="0" applyFont="1" applyBorder="1" applyAlignment="1">
      <alignment horizontal="center" vertical="center"/>
    </xf>
    <xf numFmtId="9" fontId="10" fillId="0" borderId="10" xfId="1" applyFont="1" applyFill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10" xfId="0" applyBorder="1">
      <alignment vertical="center"/>
    </xf>
    <xf numFmtId="9" fontId="0" fillId="0" borderId="10" xfId="1" applyFont="1" applyBorder="1">
      <alignment vertical="center"/>
    </xf>
    <xf numFmtId="9" fontId="0" fillId="0" borderId="10" xfId="0" applyNumberFormat="1" applyBorder="1">
      <alignment vertical="center"/>
    </xf>
    <xf numFmtId="9" fontId="10" fillId="0" borderId="0" xfId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10" borderId="0" xfId="0" applyFont="1" applyFill="1" applyBorder="1" applyAlignment="1">
      <alignment vertical="center" wrapText="1"/>
    </xf>
    <xf numFmtId="0" fontId="0" fillId="2" borderId="42" xfId="0" applyFill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10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6" fillId="0" borderId="5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21" fillId="5" borderId="31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4" borderId="26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17" fillId="4" borderId="27" xfId="0" applyFont="1" applyFill="1" applyBorder="1" applyAlignment="1">
      <alignment horizontal="center" vertical="center"/>
    </xf>
    <xf numFmtId="49" fontId="17" fillId="7" borderId="5" xfId="0" applyNumberFormat="1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21" fillId="5" borderId="32" xfId="0" applyFont="1" applyFill="1" applyBorder="1">
      <alignment vertical="center"/>
    </xf>
    <xf numFmtId="0" fontId="21" fillId="5" borderId="7" xfId="0" applyFont="1" applyFill="1" applyBorder="1">
      <alignment vertical="center"/>
    </xf>
    <xf numFmtId="0" fontId="17" fillId="3" borderId="6" xfId="0" applyFont="1" applyFill="1" applyBorder="1">
      <alignment vertical="center"/>
    </xf>
    <xf numFmtId="0" fontId="17" fillId="3" borderId="7" xfId="0" applyFont="1" applyFill="1" applyBorder="1">
      <alignment vertical="center"/>
    </xf>
    <xf numFmtId="0" fontId="17" fillId="4" borderId="6" xfId="0" applyFont="1" applyFill="1" applyBorder="1">
      <alignment vertical="center"/>
    </xf>
    <xf numFmtId="0" fontId="17" fillId="4" borderId="7" xfId="0" applyFont="1" applyFill="1" applyBorder="1">
      <alignment vertical="center"/>
    </xf>
    <xf numFmtId="0" fontId="17" fillId="4" borderId="9" xfId="0" applyFont="1" applyFill="1" applyBorder="1">
      <alignment vertical="center"/>
    </xf>
    <xf numFmtId="0" fontId="17" fillId="7" borderId="7" xfId="0" applyFont="1" applyFill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21" fillId="5" borderId="30" xfId="0" applyFont="1" applyFill="1" applyBorder="1">
      <alignment vertical="center"/>
    </xf>
    <xf numFmtId="0" fontId="17" fillId="7" borderId="10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7" borderId="8" xfId="0" applyFont="1" applyFill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21" fillId="5" borderId="28" xfId="0" applyFont="1" applyFill="1" applyBorder="1">
      <alignment vertical="center"/>
    </xf>
    <xf numFmtId="0" fontId="21" fillId="5" borderId="13" xfId="0" applyFont="1" applyFill="1" applyBorder="1">
      <alignment vertical="center"/>
    </xf>
    <xf numFmtId="0" fontId="21" fillId="3" borderId="28" xfId="0" applyFont="1" applyFill="1" applyBorder="1">
      <alignment vertical="center"/>
    </xf>
    <xf numFmtId="0" fontId="21" fillId="3" borderId="13" xfId="0" applyFont="1" applyFill="1" applyBorder="1">
      <alignment vertical="center"/>
    </xf>
    <xf numFmtId="0" fontId="21" fillId="4" borderId="28" xfId="0" applyFont="1" applyFill="1" applyBorder="1">
      <alignment vertical="center"/>
    </xf>
    <xf numFmtId="0" fontId="21" fillId="4" borderId="13" xfId="0" applyFont="1" applyFill="1" applyBorder="1">
      <alignment vertical="center"/>
    </xf>
    <xf numFmtId="0" fontId="21" fillId="4" borderId="29" xfId="0" applyFont="1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176" fontId="21" fillId="5" borderId="30" xfId="0" applyNumberFormat="1" applyFont="1" applyFill="1" applyBorder="1">
      <alignment vertical="center"/>
    </xf>
    <xf numFmtId="176" fontId="21" fillId="5" borderId="14" xfId="0" applyNumberFormat="1" applyFont="1" applyFill="1" applyBorder="1">
      <alignment vertical="center"/>
    </xf>
    <xf numFmtId="176" fontId="21" fillId="3" borderId="30" xfId="0" applyNumberFormat="1" applyFont="1" applyFill="1" applyBorder="1">
      <alignment vertical="center"/>
    </xf>
    <xf numFmtId="176" fontId="21" fillId="3" borderId="14" xfId="0" applyNumberFormat="1" applyFont="1" applyFill="1" applyBorder="1">
      <alignment vertical="center"/>
    </xf>
    <xf numFmtId="176" fontId="21" fillId="4" borderId="30" xfId="0" applyNumberFormat="1" applyFont="1" applyFill="1" applyBorder="1">
      <alignment vertical="center"/>
    </xf>
    <xf numFmtId="176" fontId="21" fillId="4" borderId="14" xfId="0" applyNumberFormat="1" applyFont="1" applyFill="1" applyBorder="1">
      <alignment vertical="center"/>
    </xf>
    <xf numFmtId="176" fontId="21" fillId="4" borderId="10" xfId="0" applyNumberFormat="1" applyFont="1" applyFill="1" applyBorder="1">
      <alignment vertical="center"/>
    </xf>
    <xf numFmtId="9" fontId="17" fillId="0" borderId="0" xfId="1" applyFont="1" applyFill="1" applyBorder="1" applyAlignment="1">
      <alignment horizontal="center" vertical="center"/>
    </xf>
    <xf numFmtId="0" fontId="21" fillId="5" borderId="15" xfId="0" applyFont="1" applyFill="1" applyBorder="1">
      <alignment vertical="center"/>
    </xf>
    <xf numFmtId="0" fontId="21" fillId="5" borderId="8" xfId="0" applyFont="1" applyFill="1" applyBorder="1">
      <alignment vertical="center"/>
    </xf>
    <xf numFmtId="0" fontId="17" fillId="3" borderId="15" xfId="0" applyFont="1" applyFill="1" applyBorder="1">
      <alignment vertical="center"/>
    </xf>
    <xf numFmtId="0" fontId="17" fillId="3" borderId="8" xfId="0" applyFont="1" applyFill="1" applyBorder="1">
      <alignment vertical="center"/>
    </xf>
    <xf numFmtId="0" fontId="17" fillId="4" borderId="15" xfId="0" applyFont="1" applyFill="1" applyBorder="1">
      <alignment vertical="center"/>
    </xf>
    <xf numFmtId="0" fontId="17" fillId="4" borderId="8" xfId="0" applyFont="1" applyFill="1" applyBorder="1">
      <alignment vertical="center"/>
    </xf>
    <xf numFmtId="176" fontId="15" fillId="8" borderId="8" xfId="0" applyNumberFormat="1" applyFont="1" applyFill="1" applyBorder="1" applyAlignment="1">
      <alignment horizontal="center" vertical="center"/>
    </xf>
    <xf numFmtId="10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Fill="1">
      <alignment vertical="center"/>
    </xf>
    <xf numFmtId="0" fontId="17" fillId="0" borderId="0" xfId="0" applyFont="1" applyFill="1" applyBorder="1">
      <alignment vertical="center"/>
    </xf>
    <xf numFmtId="0" fontId="17" fillId="0" borderId="34" xfId="0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17" fillId="9" borderId="22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16" fillId="0" borderId="8" xfId="0" applyFont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41" xfId="0" applyFont="1" applyBorder="1" applyAlignment="1">
      <alignment horizontal="left" vertical="center"/>
    </xf>
    <xf numFmtId="0" fontId="0" fillId="0" borderId="10" xfId="0" applyBorder="1" applyAlignment="1">
      <alignment horizontal="center" vertical="center"/>
    </xf>
  </cellXfs>
  <cellStyles count="2">
    <cellStyle name="一般" xfId="0" builtinId="0"/>
    <cellStyle name="百分比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zh-TW" sz="1600"/>
              <a:t>各類別整體滿意度分析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分析圖表!$C$24</c:f>
              <c:strCache>
                <c:ptCount val="1"/>
                <c:pt idx="0">
                  <c:v>非常滿意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分析圖表!$B$25:$B$27</c:f>
              <c:strCache>
                <c:ptCount val="3"/>
                <c:pt idx="0">
                  <c:v>講師表現</c:v>
                </c:pt>
                <c:pt idx="1">
                  <c:v>自我成長</c:v>
                </c:pt>
                <c:pt idx="2">
                  <c:v>活動品質</c:v>
                </c:pt>
              </c:strCache>
            </c:strRef>
          </c:cat>
          <c:val>
            <c:numRef>
              <c:f>分析圖表!$C$25:$C$27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5B-4E88-A263-7F91EF38B66F}"/>
            </c:ext>
          </c:extLst>
        </c:ser>
        <c:ser>
          <c:idx val="1"/>
          <c:order val="1"/>
          <c:tx>
            <c:strRef>
              <c:f>分析圖表!$D$24</c:f>
              <c:strCache>
                <c:ptCount val="1"/>
                <c:pt idx="0">
                  <c:v>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分析圖表!$B$25:$B$27</c:f>
              <c:strCache>
                <c:ptCount val="3"/>
                <c:pt idx="0">
                  <c:v>講師表現</c:v>
                </c:pt>
                <c:pt idx="1">
                  <c:v>自我成長</c:v>
                </c:pt>
                <c:pt idx="2">
                  <c:v>活動品質</c:v>
                </c:pt>
              </c:strCache>
            </c:strRef>
          </c:cat>
          <c:val>
            <c:numRef>
              <c:f>分析圖表!$D$25:$D$27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5B-4E88-A263-7F91EF38B66F}"/>
            </c:ext>
          </c:extLst>
        </c:ser>
        <c:ser>
          <c:idx val="2"/>
          <c:order val="2"/>
          <c:tx>
            <c:strRef>
              <c:f>分析圖表!$E$24</c:f>
              <c:strCache>
                <c:ptCount val="1"/>
                <c:pt idx="0">
                  <c:v>尚可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分析圖表!$B$25:$B$27</c:f>
              <c:strCache>
                <c:ptCount val="3"/>
                <c:pt idx="0">
                  <c:v>講師表現</c:v>
                </c:pt>
                <c:pt idx="1">
                  <c:v>自我成長</c:v>
                </c:pt>
                <c:pt idx="2">
                  <c:v>活動品質</c:v>
                </c:pt>
              </c:strCache>
            </c:strRef>
          </c:cat>
          <c:val>
            <c:numRef>
              <c:f>分析圖表!$E$25:$E$27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5B-4E88-A263-7F91EF38B66F}"/>
            </c:ext>
          </c:extLst>
        </c:ser>
        <c:ser>
          <c:idx val="3"/>
          <c:order val="3"/>
          <c:tx>
            <c:strRef>
              <c:f>分析圖表!$F$24</c:f>
              <c:strCache>
                <c:ptCount val="1"/>
                <c:pt idx="0">
                  <c:v>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分析圖表!$B$25:$B$27</c:f>
              <c:strCache>
                <c:ptCount val="3"/>
                <c:pt idx="0">
                  <c:v>講師表現</c:v>
                </c:pt>
                <c:pt idx="1">
                  <c:v>自我成長</c:v>
                </c:pt>
                <c:pt idx="2">
                  <c:v>活動品質</c:v>
                </c:pt>
              </c:strCache>
            </c:strRef>
          </c:cat>
          <c:val>
            <c:numRef>
              <c:f>分析圖表!$F$25:$F$27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5B-4E88-A263-7F91EF38B66F}"/>
            </c:ext>
          </c:extLst>
        </c:ser>
        <c:ser>
          <c:idx val="4"/>
          <c:order val="4"/>
          <c:tx>
            <c:strRef>
              <c:f>分析圖表!$G$24</c:f>
              <c:strCache>
                <c:ptCount val="1"/>
                <c:pt idx="0">
                  <c:v>非常不滿意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分析圖表!$B$25:$B$27</c:f>
              <c:strCache>
                <c:ptCount val="3"/>
                <c:pt idx="0">
                  <c:v>講師表現</c:v>
                </c:pt>
                <c:pt idx="1">
                  <c:v>自我成長</c:v>
                </c:pt>
                <c:pt idx="2">
                  <c:v>活動品質</c:v>
                </c:pt>
              </c:strCache>
            </c:strRef>
          </c:cat>
          <c:val>
            <c:numRef>
              <c:f>分析圖表!$G$25:$G$27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5B-4E88-A263-7F91EF38B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379008"/>
        <c:axId val="191494336"/>
      </c:barChart>
      <c:catAx>
        <c:axId val="14237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494336"/>
        <c:crosses val="autoZero"/>
        <c:auto val="1"/>
        <c:lblAlgn val="ctr"/>
        <c:lblOffset val="100"/>
        <c:noMultiLvlLbl val="0"/>
      </c:catAx>
      <c:valAx>
        <c:axId val="19149433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4237900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/>
          </a:pPr>
          <a:endParaRPr lang="zh-TW"/>
        </a:p>
      </c:txPr>
    </c:legend>
    <c:plotVisOnly val="1"/>
    <c:dispBlanksAs val="gap"/>
    <c:showDLblsOverMax val="0"/>
  </c:chart>
  <c:txPr>
    <a:bodyPr/>
    <a:lstStyle/>
    <a:p>
      <a:pPr>
        <a:defRPr sz="1600" baseline="0">
          <a:latin typeface="Times New Roman" panose="02020603050405020304" pitchFamily="18" charset="0"/>
          <a:ea typeface="標楷體" panose="03000509000000000000" pitchFamily="65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對於講師表現滿意度分析</a:t>
            </a:r>
          </a:p>
        </c:rich>
      </c:tx>
      <c:overlay val="0"/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分析圖表!$B$12</c:f>
              <c:strCache>
                <c:ptCount val="1"/>
                <c:pt idx="0">
                  <c:v>非常滿意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分析圖表!$A$13:$A$15</c:f>
              <c:strCache>
                <c:ptCount val="3"/>
                <c:pt idx="0">
                  <c:v>A1</c:v>
                </c:pt>
                <c:pt idx="1">
                  <c:v>A2</c:v>
                </c:pt>
                <c:pt idx="2">
                  <c:v>A3</c:v>
                </c:pt>
              </c:strCache>
            </c:strRef>
          </c:cat>
          <c:val>
            <c:numRef>
              <c:f>分析圖表!$H$13:$H$15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F-43DD-8A5E-FABC3AD6E7FD}"/>
            </c:ext>
          </c:extLst>
        </c:ser>
        <c:ser>
          <c:idx val="1"/>
          <c:order val="1"/>
          <c:tx>
            <c:strRef>
              <c:f>分析圖表!$C$12</c:f>
              <c:strCache>
                <c:ptCount val="1"/>
                <c:pt idx="0">
                  <c:v>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分析圖表!$A$13:$A$15</c:f>
              <c:strCache>
                <c:ptCount val="3"/>
                <c:pt idx="0">
                  <c:v>A1</c:v>
                </c:pt>
                <c:pt idx="1">
                  <c:v>A2</c:v>
                </c:pt>
                <c:pt idx="2">
                  <c:v>A3</c:v>
                </c:pt>
              </c:strCache>
            </c:strRef>
          </c:cat>
          <c:val>
            <c:numRef>
              <c:f>分析圖表!$I$13:$I$15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F-43DD-8A5E-FABC3AD6E7FD}"/>
            </c:ext>
          </c:extLst>
        </c:ser>
        <c:ser>
          <c:idx val="2"/>
          <c:order val="2"/>
          <c:tx>
            <c:strRef>
              <c:f>分析圖表!$D$12</c:f>
              <c:strCache>
                <c:ptCount val="1"/>
                <c:pt idx="0">
                  <c:v>尚可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分析圖表!$A$13:$A$15</c:f>
              <c:strCache>
                <c:ptCount val="3"/>
                <c:pt idx="0">
                  <c:v>A1</c:v>
                </c:pt>
                <c:pt idx="1">
                  <c:v>A2</c:v>
                </c:pt>
                <c:pt idx="2">
                  <c:v>A3</c:v>
                </c:pt>
              </c:strCache>
            </c:strRef>
          </c:cat>
          <c:val>
            <c:numRef>
              <c:f>分析圖表!$J$13:$J$15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CF-43DD-8A5E-FABC3AD6E7FD}"/>
            </c:ext>
          </c:extLst>
        </c:ser>
        <c:ser>
          <c:idx val="3"/>
          <c:order val="3"/>
          <c:tx>
            <c:strRef>
              <c:f>分析圖表!$E$12</c:f>
              <c:strCache>
                <c:ptCount val="1"/>
                <c:pt idx="0">
                  <c:v>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分析圖表!$A$13:$A$15</c:f>
              <c:strCache>
                <c:ptCount val="3"/>
                <c:pt idx="0">
                  <c:v>A1</c:v>
                </c:pt>
                <c:pt idx="1">
                  <c:v>A2</c:v>
                </c:pt>
                <c:pt idx="2">
                  <c:v>A3</c:v>
                </c:pt>
              </c:strCache>
            </c:strRef>
          </c:cat>
          <c:val>
            <c:numRef>
              <c:f>分析圖表!$K$13:$K$15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F-43DD-8A5E-FABC3AD6E7FD}"/>
            </c:ext>
          </c:extLst>
        </c:ser>
        <c:ser>
          <c:idx val="4"/>
          <c:order val="4"/>
          <c:tx>
            <c:strRef>
              <c:f>分析圖表!$F$12</c:f>
              <c:strCache>
                <c:ptCount val="1"/>
                <c:pt idx="0">
                  <c:v>非常不滿意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分析圖表!$A$13:$A$15</c:f>
              <c:strCache>
                <c:ptCount val="3"/>
                <c:pt idx="0">
                  <c:v>A1</c:v>
                </c:pt>
                <c:pt idx="1">
                  <c:v>A2</c:v>
                </c:pt>
                <c:pt idx="2">
                  <c:v>A3</c:v>
                </c:pt>
              </c:strCache>
            </c:strRef>
          </c:cat>
          <c:val>
            <c:numRef>
              <c:f>分析圖表!$L$13:$L$15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CF-43DD-8A5E-FABC3AD6E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42405632"/>
        <c:axId val="142410304"/>
      </c:barChart>
      <c:catAx>
        <c:axId val="1424056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42410304"/>
        <c:crosses val="autoZero"/>
        <c:auto val="1"/>
        <c:lblAlgn val="ctr"/>
        <c:lblOffset val="100"/>
        <c:noMultiLvlLbl val="0"/>
      </c:catAx>
      <c:valAx>
        <c:axId val="1424103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42405632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altLang="en-US" sz="14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對於自我成長</a:t>
            </a:r>
            <a:r>
              <a:rPr lang="zh-TW" altLang="zh-TW" sz="14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滿意度分析</a:t>
            </a:r>
            <a:endParaRPr lang="zh-TW" altLang="zh-TW" sz="1400">
              <a:effectLst/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分析圖表!$B$12</c:f>
              <c:strCache>
                <c:ptCount val="1"/>
                <c:pt idx="0">
                  <c:v>非常滿意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分析圖表!$A$16:$A$18</c:f>
              <c:strCache>
                <c:ptCount val="3"/>
                <c:pt idx="0">
                  <c:v>A4</c:v>
                </c:pt>
                <c:pt idx="1">
                  <c:v>A5</c:v>
                </c:pt>
                <c:pt idx="2">
                  <c:v>A6</c:v>
                </c:pt>
              </c:strCache>
            </c:strRef>
          </c:cat>
          <c:val>
            <c:numRef>
              <c:f>分析圖表!$H$16:$H$18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E-416C-932B-B018BEEC2F4A}"/>
            </c:ext>
          </c:extLst>
        </c:ser>
        <c:ser>
          <c:idx val="1"/>
          <c:order val="1"/>
          <c:tx>
            <c:strRef>
              <c:f>分析圖表!$C$12</c:f>
              <c:strCache>
                <c:ptCount val="1"/>
                <c:pt idx="0">
                  <c:v>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分析圖表!$A$16:$A$18</c:f>
              <c:strCache>
                <c:ptCount val="3"/>
                <c:pt idx="0">
                  <c:v>A4</c:v>
                </c:pt>
                <c:pt idx="1">
                  <c:v>A5</c:v>
                </c:pt>
                <c:pt idx="2">
                  <c:v>A6</c:v>
                </c:pt>
              </c:strCache>
            </c:strRef>
          </c:cat>
          <c:val>
            <c:numRef>
              <c:f>分析圖表!$I$16:$I$18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AE-416C-932B-B018BEEC2F4A}"/>
            </c:ext>
          </c:extLst>
        </c:ser>
        <c:ser>
          <c:idx val="2"/>
          <c:order val="2"/>
          <c:tx>
            <c:strRef>
              <c:f>分析圖表!$D$12</c:f>
              <c:strCache>
                <c:ptCount val="1"/>
                <c:pt idx="0">
                  <c:v>尚可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分析圖表!$A$16:$A$18</c:f>
              <c:strCache>
                <c:ptCount val="3"/>
                <c:pt idx="0">
                  <c:v>A4</c:v>
                </c:pt>
                <c:pt idx="1">
                  <c:v>A5</c:v>
                </c:pt>
                <c:pt idx="2">
                  <c:v>A6</c:v>
                </c:pt>
              </c:strCache>
            </c:strRef>
          </c:cat>
          <c:val>
            <c:numRef>
              <c:f>分析圖表!$J$16:$J$18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AE-416C-932B-B018BEEC2F4A}"/>
            </c:ext>
          </c:extLst>
        </c:ser>
        <c:ser>
          <c:idx val="3"/>
          <c:order val="3"/>
          <c:tx>
            <c:strRef>
              <c:f>分析圖表!$E$12</c:f>
              <c:strCache>
                <c:ptCount val="1"/>
                <c:pt idx="0">
                  <c:v>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分析圖表!$A$16:$A$18</c:f>
              <c:strCache>
                <c:ptCount val="3"/>
                <c:pt idx="0">
                  <c:v>A4</c:v>
                </c:pt>
                <c:pt idx="1">
                  <c:v>A5</c:v>
                </c:pt>
                <c:pt idx="2">
                  <c:v>A6</c:v>
                </c:pt>
              </c:strCache>
            </c:strRef>
          </c:cat>
          <c:val>
            <c:numRef>
              <c:f>分析圖表!$K$16:$K$18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AE-416C-932B-B018BEEC2F4A}"/>
            </c:ext>
          </c:extLst>
        </c:ser>
        <c:ser>
          <c:idx val="4"/>
          <c:order val="4"/>
          <c:tx>
            <c:strRef>
              <c:f>分析圖表!$F$12</c:f>
              <c:strCache>
                <c:ptCount val="1"/>
                <c:pt idx="0">
                  <c:v>非常不滿意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分析圖表!$A$16:$A$18</c:f>
              <c:strCache>
                <c:ptCount val="3"/>
                <c:pt idx="0">
                  <c:v>A4</c:v>
                </c:pt>
                <c:pt idx="1">
                  <c:v>A5</c:v>
                </c:pt>
                <c:pt idx="2">
                  <c:v>A6</c:v>
                </c:pt>
              </c:strCache>
            </c:strRef>
          </c:cat>
          <c:val>
            <c:numRef>
              <c:f>分析圖表!$L$16:$L$18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AE-416C-932B-B018BEEC2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42406656"/>
        <c:axId val="142412608"/>
      </c:barChart>
      <c:catAx>
        <c:axId val="1424066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42412608"/>
        <c:crosses val="autoZero"/>
        <c:auto val="1"/>
        <c:lblAlgn val="ctr"/>
        <c:lblOffset val="100"/>
        <c:noMultiLvlLbl val="0"/>
      </c:catAx>
      <c:valAx>
        <c:axId val="1424126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4240665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/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對於</a:t>
            </a:r>
            <a:r>
              <a:rPr lang="zh-TW" altLang="en-US" sz="14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活動辦理品質</a:t>
            </a:r>
            <a:r>
              <a:rPr lang="zh-TW" altLang="zh-TW" sz="14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滿意度分析</a:t>
            </a:r>
            <a:endParaRPr lang="zh-TW" altLang="zh-TW" sz="1400">
              <a:effectLst/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1757128242944593E-2"/>
          <c:y val="0.35245988581324239"/>
          <c:w val="0.88315516127160676"/>
          <c:h val="0.5719387396163108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分析圖表!$B$12</c:f>
              <c:strCache>
                <c:ptCount val="1"/>
                <c:pt idx="0">
                  <c:v>非常滿意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分析圖表!$A$19:$A$21</c:f>
              <c:strCache>
                <c:ptCount val="3"/>
                <c:pt idx="0">
                  <c:v>A7</c:v>
                </c:pt>
                <c:pt idx="1">
                  <c:v>A8</c:v>
                </c:pt>
                <c:pt idx="2">
                  <c:v>A9</c:v>
                </c:pt>
              </c:strCache>
            </c:strRef>
          </c:cat>
          <c:val>
            <c:numRef>
              <c:f>分析圖表!$H$19:$H$21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0B-462D-B545-DF857D8E22EE}"/>
            </c:ext>
          </c:extLst>
        </c:ser>
        <c:ser>
          <c:idx val="1"/>
          <c:order val="1"/>
          <c:tx>
            <c:strRef>
              <c:f>分析圖表!$C$12</c:f>
              <c:strCache>
                <c:ptCount val="1"/>
                <c:pt idx="0">
                  <c:v>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分析圖表!$A$19:$A$21</c:f>
              <c:strCache>
                <c:ptCount val="3"/>
                <c:pt idx="0">
                  <c:v>A7</c:v>
                </c:pt>
                <c:pt idx="1">
                  <c:v>A8</c:v>
                </c:pt>
                <c:pt idx="2">
                  <c:v>A9</c:v>
                </c:pt>
              </c:strCache>
            </c:strRef>
          </c:cat>
          <c:val>
            <c:numRef>
              <c:f>分析圖表!$I$19:$I$21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0B-462D-B545-DF857D8E22EE}"/>
            </c:ext>
          </c:extLst>
        </c:ser>
        <c:ser>
          <c:idx val="2"/>
          <c:order val="2"/>
          <c:tx>
            <c:strRef>
              <c:f>分析圖表!$D$12</c:f>
              <c:strCache>
                <c:ptCount val="1"/>
                <c:pt idx="0">
                  <c:v>尚可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分析圖表!$A$19:$A$21</c:f>
              <c:strCache>
                <c:ptCount val="3"/>
                <c:pt idx="0">
                  <c:v>A7</c:v>
                </c:pt>
                <c:pt idx="1">
                  <c:v>A8</c:v>
                </c:pt>
                <c:pt idx="2">
                  <c:v>A9</c:v>
                </c:pt>
              </c:strCache>
            </c:strRef>
          </c:cat>
          <c:val>
            <c:numRef>
              <c:f>分析圖表!$J$19:$J$21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0B-462D-B545-DF857D8E22EE}"/>
            </c:ext>
          </c:extLst>
        </c:ser>
        <c:ser>
          <c:idx val="3"/>
          <c:order val="3"/>
          <c:tx>
            <c:strRef>
              <c:f>分析圖表!$E$12</c:f>
              <c:strCache>
                <c:ptCount val="1"/>
                <c:pt idx="0">
                  <c:v>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分析圖表!$A$19:$A$21</c:f>
              <c:strCache>
                <c:ptCount val="3"/>
                <c:pt idx="0">
                  <c:v>A7</c:v>
                </c:pt>
                <c:pt idx="1">
                  <c:v>A8</c:v>
                </c:pt>
                <c:pt idx="2">
                  <c:v>A9</c:v>
                </c:pt>
              </c:strCache>
            </c:strRef>
          </c:cat>
          <c:val>
            <c:numRef>
              <c:f>分析圖表!$K$19:$K$21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0B-462D-B545-DF857D8E22EE}"/>
            </c:ext>
          </c:extLst>
        </c:ser>
        <c:ser>
          <c:idx val="4"/>
          <c:order val="4"/>
          <c:tx>
            <c:strRef>
              <c:f>分析圖表!$F$12</c:f>
              <c:strCache>
                <c:ptCount val="1"/>
                <c:pt idx="0">
                  <c:v>非常不滿意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分析圖表!$A$19:$A$21</c:f>
              <c:strCache>
                <c:ptCount val="3"/>
                <c:pt idx="0">
                  <c:v>A7</c:v>
                </c:pt>
                <c:pt idx="1">
                  <c:v>A8</c:v>
                </c:pt>
                <c:pt idx="2">
                  <c:v>A9</c:v>
                </c:pt>
              </c:strCache>
            </c:strRef>
          </c:cat>
          <c:val>
            <c:numRef>
              <c:f>分析圖表!$L$19:$L$21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0B-462D-B545-DF857D8E2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42407680"/>
        <c:axId val="142414912"/>
      </c:barChart>
      <c:catAx>
        <c:axId val="142407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42414912"/>
        <c:crosses val="autoZero"/>
        <c:auto val="1"/>
        <c:lblAlgn val="ctr"/>
        <c:lblOffset val="100"/>
        <c:noMultiLvlLbl val="0"/>
      </c:catAx>
      <c:valAx>
        <c:axId val="14241491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4240768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22</xdr:row>
      <xdr:rowOff>0</xdr:rowOff>
    </xdr:from>
    <xdr:to>
      <xdr:col>12</xdr:col>
      <xdr:colOff>2066925</xdr:colOff>
      <xdr:row>35</xdr:row>
      <xdr:rowOff>38100</xdr:rowOff>
    </xdr:to>
    <xdr:graphicFrame macro="">
      <xdr:nvGraphicFramePr>
        <xdr:cNvPr id="160058" name="圖表 4">
          <a:extLst>
            <a:ext uri="{FF2B5EF4-FFF2-40B4-BE49-F238E27FC236}">
              <a16:creationId xmlns:a16="http://schemas.microsoft.com/office/drawing/2014/main" id="{00000000-0008-0000-0100-00003A71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180975</xdr:rowOff>
    </xdr:from>
    <xdr:to>
      <xdr:col>20</xdr:col>
      <xdr:colOff>0</xdr:colOff>
      <xdr:row>9</xdr:row>
      <xdr:rowOff>66675</xdr:rowOff>
    </xdr:to>
    <xdr:graphicFrame macro="">
      <xdr:nvGraphicFramePr>
        <xdr:cNvPr id="160059" name="圖表 5">
          <a:extLst>
            <a:ext uri="{FF2B5EF4-FFF2-40B4-BE49-F238E27FC236}">
              <a16:creationId xmlns:a16="http://schemas.microsoft.com/office/drawing/2014/main" id="{00000000-0008-0000-0100-00003B71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142875</xdr:colOff>
      <xdr:row>9</xdr:row>
      <xdr:rowOff>209550</xdr:rowOff>
    </xdr:from>
    <xdr:to>
      <xdr:col>20</xdr:col>
      <xdr:colOff>0</xdr:colOff>
      <xdr:row>16</xdr:row>
      <xdr:rowOff>285750</xdr:rowOff>
    </xdr:to>
    <xdr:graphicFrame macro="">
      <xdr:nvGraphicFramePr>
        <xdr:cNvPr id="160060" name="圖表 7">
          <a:extLst>
            <a:ext uri="{FF2B5EF4-FFF2-40B4-BE49-F238E27FC236}">
              <a16:creationId xmlns:a16="http://schemas.microsoft.com/office/drawing/2014/main" id="{00000000-0008-0000-0100-00003C71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142875</xdr:colOff>
      <xdr:row>17</xdr:row>
      <xdr:rowOff>123825</xdr:rowOff>
    </xdr:from>
    <xdr:to>
      <xdr:col>20</xdr:col>
      <xdr:colOff>9525</xdr:colOff>
      <xdr:row>24</xdr:row>
      <xdr:rowOff>57150</xdr:rowOff>
    </xdr:to>
    <xdr:graphicFrame macro="">
      <xdr:nvGraphicFramePr>
        <xdr:cNvPr id="160061" name="圖表 8">
          <a:extLst>
            <a:ext uri="{FF2B5EF4-FFF2-40B4-BE49-F238E27FC236}">
              <a16:creationId xmlns:a16="http://schemas.microsoft.com/office/drawing/2014/main" id="{00000000-0008-0000-0100-00003D71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externalLinkPath" Target="file:///D:\Users\user\Desktop\&#27161;&#28310;&#20316;&#26989;&#31243;&#24207;105.04.21(&#26032;&#29256;-&#27491;&#30906;&#20351;&#29992;&#29256;)\F3-6%20&#26684;&#24335;-&#28415;&#24847;&#24230;&#32113;&#35336;&#34920;--&#32113;&#19968;&#29256;(103.02.11&#20462;)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4"/>
  <sheetViews>
    <sheetView tabSelected="1" zoomScaleNormal="100" workbookViewId="0">
      <pane ySplit="9" topLeftCell="A27" activePane="bottomLeft" state="frozen"/>
      <selection pane="bottomLeft" activeCell="G28" sqref="G28"/>
    </sheetView>
  </sheetViews>
  <sheetFormatPr defaultColWidth="8.875" defaultRowHeight="18.75"/>
  <cols>
    <col min="1" max="1" width="10.125" style="116" customWidth="1"/>
    <col min="2" max="2" width="7.625" style="116" customWidth="1"/>
    <col min="3" max="3" width="8.5" style="116" customWidth="1"/>
    <col min="4" max="4" width="11.5" style="116" customWidth="1"/>
    <col min="5" max="12" width="4.375" style="117" customWidth="1"/>
    <col min="13" max="13" width="4.625" style="117" customWidth="1"/>
    <col min="14" max="15" width="25.25" style="53" customWidth="1"/>
    <col min="16" max="16" width="26.625" style="53" customWidth="1"/>
    <col min="17" max="16384" width="8.875" style="53"/>
  </cols>
  <sheetData>
    <row r="1" spans="1:18" ht="24.95" customHeight="1">
      <c r="A1" s="139" t="s">
        <v>59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</row>
    <row r="2" spans="1:18" ht="19.5">
      <c r="A2" s="140" t="s">
        <v>60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1:18" ht="19.5">
      <c r="A3" s="139" t="s">
        <v>61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</row>
    <row r="4" spans="1:18" ht="21" customHeight="1">
      <c r="A4" s="138" t="s">
        <v>58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</row>
    <row r="5" spans="1:18" ht="19.5">
      <c r="A5" s="54" t="s">
        <v>62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</row>
    <row r="6" spans="1:18" ht="19.5">
      <c r="A6" s="54" t="s">
        <v>63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7"/>
      <c r="O6" s="137"/>
      <c r="P6" s="137"/>
    </row>
    <row r="7" spans="1:18" ht="20.25" thickBot="1">
      <c r="A7" s="130" t="s">
        <v>64</v>
      </c>
      <c r="B7" s="131"/>
      <c r="C7" s="131"/>
      <c r="D7" s="131"/>
      <c r="E7" s="132" t="s">
        <v>65</v>
      </c>
      <c r="F7" s="133"/>
      <c r="G7" s="133"/>
      <c r="H7" s="133"/>
      <c r="I7" s="133"/>
      <c r="J7" s="133"/>
      <c r="K7" s="133"/>
      <c r="L7" s="133"/>
      <c r="M7" s="133"/>
      <c r="N7" s="124" t="s">
        <v>66</v>
      </c>
      <c r="O7" s="124"/>
      <c r="P7" s="124"/>
      <c r="Q7" s="55"/>
      <c r="R7" s="55"/>
    </row>
    <row r="8" spans="1:18" ht="20.25" thickBot="1">
      <c r="A8" s="134" t="s">
        <v>67</v>
      </c>
      <c r="B8" s="135"/>
      <c r="C8" s="135"/>
      <c r="D8" s="135"/>
      <c r="E8" s="128" t="s">
        <v>68</v>
      </c>
      <c r="F8" s="128"/>
      <c r="G8" s="128"/>
      <c r="H8" s="128" t="s">
        <v>69</v>
      </c>
      <c r="I8" s="128"/>
      <c r="J8" s="128"/>
      <c r="K8" s="128" t="s">
        <v>70</v>
      </c>
      <c r="L8" s="128"/>
      <c r="M8" s="129"/>
      <c r="N8" s="56" t="s">
        <v>71</v>
      </c>
      <c r="O8" s="56" t="s">
        <v>71</v>
      </c>
      <c r="P8" s="56" t="s">
        <v>72</v>
      </c>
    </row>
    <row r="9" spans="1:18" ht="50.25" customHeight="1" thickBot="1">
      <c r="A9" s="57" t="s">
        <v>73</v>
      </c>
      <c r="B9" s="58" t="s">
        <v>74</v>
      </c>
      <c r="C9" s="59" t="s">
        <v>75</v>
      </c>
      <c r="D9" s="59" t="s">
        <v>76</v>
      </c>
      <c r="E9" s="60" t="s">
        <v>6</v>
      </c>
      <c r="F9" s="61" t="s">
        <v>0</v>
      </c>
      <c r="G9" s="61" t="s">
        <v>1</v>
      </c>
      <c r="H9" s="62" t="s">
        <v>40</v>
      </c>
      <c r="I9" s="63" t="s">
        <v>41</v>
      </c>
      <c r="J9" s="63" t="s">
        <v>13</v>
      </c>
      <c r="K9" s="64" t="s">
        <v>14</v>
      </c>
      <c r="L9" s="65" t="s">
        <v>15</v>
      </c>
      <c r="M9" s="66" t="s">
        <v>16</v>
      </c>
      <c r="N9" s="67" t="s">
        <v>39</v>
      </c>
      <c r="O9" s="67" t="s">
        <v>42</v>
      </c>
      <c r="P9" s="67" t="s">
        <v>43</v>
      </c>
    </row>
    <row r="10" spans="1:18">
      <c r="A10" s="68">
        <v>1</v>
      </c>
      <c r="B10" s="69"/>
      <c r="C10" s="70"/>
      <c r="D10" s="71"/>
      <c r="E10" s="72"/>
      <c r="F10" s="73"/>
      <c r="G10" s="73"/>
      <c r="H10" s="74"/>
      <c r="I10" s="75"/>
      <c r="J10" s="75"/>
      <c r="K10" s="76"/>
      <c r="L10" s="77"/>
      <c r="M10" s="78"/>
      <c r="N10" s="79"/>
      <c r="O10" s="79"/>
      <c r="P10" s="79"/>
    </row>
    <row r="11" spans="1:18">
      <c r="A11" s="80">
        <v>2</v>
      </c>
      <c r="B11" s="81"/>
      <c r="C11" s="54"/>
      <c r="D11" s="82"/>
      <c r="E11" s="83"/>
      <c r="F11" s="73"/>
      <c r="G11" s="73"/>
      <c r="H11" s="74"/>
      <c r="I11" s="75"/>
      <c r="J11" s="75"/>
      <c r="K11" s="76"/>
      <c r="L11" s="77"/>
      <c r="M11" s="78"/>
      <c r="N11" s="84"/>
      <c r="O11" s="84"/>
      <c r="P11" s="84"/>
    </row>
    <row r="12" spans="1:18">
      <c r="A12" s="80">
        <v>3</v>
      </c>
      <c r="B12" s="81"/>
      <c r="C12" s="54"/>
      <c r="D12" s="82"/>
      <c r="E12" s="83"/>
      <c r="F12" s="73"/>
      <c r="G12" s="73"/>
      <c r="H12" s="74"/>
      <c r="I12" s="75"/>
      <c r="J12" s="75"/>
      <c r="K12" s="76"/>
      <c r="L12" s="77"/>
      <c r="M12" s="78"/>
      <c r="N12" s="85"/>
      <c r="O12" s="85"/>
      <c r="P12" s="85"/>
    </row>
    <row r="13" spans="1:18">
      <c r="A13" s="80">
        <v>4</v>
      </c>
      <c r="B13" s="81"/>
      <c r="C13" s="54"/>
      <c r="D13" s="82"/>
      <c r="E13" s="83"/>
      <c r="F13" s="73"/>
      <c r="G13" s="73"/>
      <c r="H13" s="74"/>
      <c r="I13" s="75"/>
      <c r="J13" s="75"/>
      <c r="K13" s="76"/>
      <c r="L13" s="77"/>
      <c r="M13" s="78"/>
      <c r="N13" s="84"/>
      <c r="O13" s="84"/>
      <c r="P13" s="84"/>
    </row>
    <row r="14" spans="1:18">
      <c r="A14" s="80">
        <v>5</v>
      </c>
      <c r="B14" s="81"/>
      <c r="C14" s="54"/>
      <c r="D14" s="82"/>
      <c r="E14" s="83"/>
      <c r="F14" s="73"/>
      <c r="G14" s="73"/>
      <c r="H14" s="74"/>
      <c r="I14" s="75"/>
      <c r="J14" s="75"/>
      <c r="K14" s="76"/>
      <c r="L14" s="77"/>
      <c r="M14" s="78"/>
      <c r="N14" s="84"/>
      <c r="O14" s="84"/>
      <c r="P14" s="84"/>
    </row>
    <row r="15" spans="1:18">
      <c r="A15" s="80">
        <v>6</v>
      </c>
      <c r="B15" s="81"/>
      <c r="C15" s="54"/>
      <c r="D15" s="82"/>
      <c r="E15" s="83"/>
      <c r="F15" s="73"/>
      <c r="G15" s="73"/>
      <c r="H15" s="74"/>
      <c r="I15" s="75"/>
      <c r="J15" s="75"/>
      <c r="K15" s="76"/>
      <c r="L15" s="77"/>
      <c r="M15" s="78"/>
      <c r="N15" s="84"/>
      <c r="O15" s="84"/>
      <c r="P15" s="84"/>
      <c r="Q15" s="55"/>
      <c r="R15" s="55"/>
    </row>
    <row r="16" spans="1:18">
      <c r="A16" s="80">
        <v>7</v>
      </c>
      <c r="B16" s="81"/>
      <c r="C16" s="54"/>
      <c r="D16" s="82"/>
      <c r="E16" s="83"/>
      <c r="F16" s="73"/>
      <c r="G16" s="73"/>
      <c r="H16" s="74"/>
      <c r="I16" s="75"/>
      <c r="J16" s="75"/>
      <c r="K16" s="76"/>
      <c r="L16" s="77"/>
      <c r="M16" s="78"/>
      <c r="N16" s="85"/>
      <c r="O16" s="85"/>
      <c r="P16" s="85"/>
      <c r="Q16" s="86"/>
      <c r="R16" s="86"/>
    </row>
    <row r="17" spans="1:18">
      <c r="A17" s="80">
        <v>8</v>
      </c>
      <c r="B17" s="81"/>
      <c r="C17" s="54"/>
      <c r="D17" s="82"/>
      <c r="E17" s="83"/>
      <c r="F17" s="73"/>
      <c r="G17" s="73"/>
      <c r="H17" s="74"/>
      <c r="I17" s="75"/>
      <c r="J17" s="75"/>
      <c r="K17" s="76"/>
      <c r="L17" s="77"/>
      <c r="M17" s="78"/>
      <c r="N17" s="84"/>
      <c r="O17" s="84"/>
      <c r="P17" s="84"/>
      <c r="Q17" s="86"/>
      <c r="R17" s="86"/>
    </row>
    <row r="18" spans="1:18">
      <c r="A18" s="80">
        <v>9</v>
      </c>
      <c r="B18" s="81"/>
      <c r="C18" s="54"/>
      <c r="D18" s="82"/>
      <c r="E18" s="83"/>
      <c r="F18" s="73"/>
      <c r="G18" s="73"/>
      <c r="H18" s="74"/>
      <c r="I18" s="75"/>
      <c r="J18" s="75"/>
      <c r="K18" s="76"/>
      <c r="L18" s="77"/>
      <c r="M18" s="78"/>
      <c r="N18" s="84"/>
      <c r="O18" s="84"/>
      <c r="P18" s="84"/>
      <c r="Q18" s="86"/>
      <c r="R18" s="86"/>
    </row>
    <row r="19" spans="1:18">
      <c r="A19" s="80">
        <v>10</v>
      </c>
      <c r="B19" s="81"/>
      <c r="C19" s="54"/>
      <c r="D19" s="82"/>
      <c r="E19" s="83"/>
      <c r="F19" s="73"/>
      <c r="G19" s="73"/>
      <c r="H19" s="74"/>
      <c r="I19" s="75"/>
      <c r="J19" s="75"/>
      <c r="K19" s="76"/>
      <c r="L19" s="77"/>
      <c r="M19" s="78"/>
      <c r="N19" s="84"/>
      <c r="O19" s="84"/>
      <c r="P19" s="84"/>
      <c r="Q19" s="86"/>
      <c r="R19" s="86"/>
    </row>
    <row r="20" spans="1:18">
      <c r="A20" s="80">
        <v>11</v>
      </c>
      <c r="B20" s="81"/>
      <c r="C20" s="54"/>
      <c r="D20" s="82"/>
      <c r="E20" s="83"/>
      <c r="F20" s="73"/>
      <c r="G20" s="73"/>
      <c r="H20" s="74"/>
      <c r="I20" s="75"/>
      <c r="J20" s="75"/>
      <c r="K20" s="76"/>
      <c r="L20" s="77"/>
      <c r="M20" s="78"/>
      <c r="N20" s="84"/>
      <c r="O20" s="84"/>
      <c r="P20" s="84"/>
      <c r="Q20" s="55"/>
      <c r="R20" s="55"/>
    </row>
    <row r="21" spans="1:18">
      <c r="A21" s="80">
        <v>12</v>
      </c>
      <c r="B21" s="81"/>
      <c r="C21" s="54"/>
      <c r="D21" s="82"/>
      <c r="E21" s="83"/>
      <c r="F21" s="73"/>
      <c r="G21" s="73"/>
      <c r="H21" s="74"/>
      <c r="I21" s="75"/>
      <c r="J21" s="75"/>
      <c r="K21" s="76"/>
      <c r="L21" s="77"/>
      <c r="M21" s="78"/>
      <c r="N21" s="84"/>
      <c r="O21" s="84"/>
      <c r="P21" s="84"/>
    </row>
    <row r="22" spans="1:18">
      <c r="A22" s="80">
        <v>13</v>
      </c>
      <c r="B22" s="81"/>
      <c r="C22" s="54"/>
      <c r="D22" s="82"/>
      <c r="E22" s="83"/>
      <c r="F22" s="73"/>
      <c r="G22" s="73"/>
      <c r="H22" s="74"/>
      <c r="I22" s="75"/>
      <c r="J22" s="75"/>
      <c r="K22" s="76"/>
      <c r="L22" s="77"/>
      <c r="M22" s="78"/>
      <c r="N22" s="84"/>
      <c r="O22" s="84"/>
      <c r="P22" s="84"/>
    </row>
    <row r="23" spans="1:18">
      <c r="A23" s="80">
        <v>14</v>
      </c>
      <c r="B23" s="81"/>
      <c r="C23" s="54"/>
      <c r="D23" s="82"/>
      <c r="E23" s="83"/>
      <c r="F23" s="73"/>
      <c r="G23" s="73"/>
      <c r="H23" s="74"/>
      <c r="I23" s="75"/>
      <c r="J23" s="75"/>
      <c r="K23" s="76"/>
      <c r="L23" s="77"/>
      <c r="M23" s="78"/>
      <c r="N23" s="84"/>
      <c r="O23" s="84"/>
      <c r="P23" s="84"/>
    </row>
    <row r="24" spans="1:18">
      <c r="A24" s="80">
        <v>15</v>
      </c>
      <c r="B24" s="81"/>
      <c r="C24" s="54"/>
      <c r="D24" s="82"/>
      <c r="E24" s="83"/>
      <c r="F24" s="73"/>
      <c r="G24" s="73"/>
      <c r="H24" s="74"/>
      <c r="I24" s="75"/>
      <c r="J24" s="75"/>
      <c r="K24" s="76"/>
      <c r="L24" s="77"/>
      <c r="M24" s="78"/>
      <c r="N24" s="84"/>
      <c r="O24" s="84"/>
      <c r="P24" s="84"/>
    </row>
    <row r="25" spans="1:18">
      <c r="A25" s="80">
        <v>16</v>
      </c>
      <c r="B25" s="81"/>
      <c r="C25" s="54"/>
      <c r="D25" s="82"/>
      <c r="E25" s="83"/>
      <c r="F25" s="73"/>
      <c r="G25" s="73"/>
      <c r="H25" s="74"/>
      <c r="I25" s="75"/>
      <c r="J25" s="75"/>
      <c r="K25" s="76"/>
      <c r="L25" s="77"/>
      <c r="M25" s="78"/>
      <c r="N25" s="84"/>
      <c r="O25" s="84"/>
      <c r="P25" s="84"/>
    </row>
    <row r="26" spans="1:18">
      <c r="A26" s="80">
        <v>17</v>
      </c>
      <c r="B26" s="81"/>
      <c r="C26" s="54"/>
      <c r="D26" s="82"/>
      <c r="E26" s="83"/>
      <c r="F26" s="73"/>
      <c r="G26" s="73"/>
      <c r="H26" s="74"/>
      <c r="I26" s="75"/>
      <c r="J26" s="75"/>
      <c r="K26" s="76"/>
      <c r="L26" s="77"/>
      <c r="M26" s="78"/>
      <c r="N26" s="84"/>
      <c r="O26" s="84"/>
      <c r="P26" s="84"/>
    </row>
    <row r="27" spans="1:18">
      <c r="A27" s="80">
        <v>18</v>
      </c>
      <c r="B27" s="81"/>
      <c r="C27" s="54"/>
      <c r="D27" s="82"/>
      <c r="E27" s="83"/>
      <c r="F27" s="73"/>
      <c r="G27" s="73"/>
      <c r="H27" s="74"/>
      <c r="I27" s="75"/>
      <c r="J27" s="75"/>
      <c r="K27" s="76"/>
      <c r="L27" s="77"/>
      <c r="M27" s="78"/>
      <c r="N27" s="84"/>
      <c r="O27" s="84"/>
      <c r="P27" s="84"/>
    </row>
    <row r="28" spans="1:18">
      <c r="A28" s="80">
        <v>19</v>
      </c>
      <c r="B28" s="81"/>
      <c r="C28" s="54"/>
      <c r="D28" s="82"/>
      <c r="E28" s="83"/>
      <c r="F28" s="73"/>
      <c r="G28" s="73"/>
      <c r="H28" s="74"/>
      <c r="I28" s="75"/>
      <c r="J28" s="75"/>
      <c r="K28" s="76"/>
      <c r="L28" s="77"/>
      <c r="M28" s="78"/>
      <c r="N28" s="84"/>
      <c r="O28" s="84"/>
      <c r="P28" s="84"/>
    </row>
    <row r="29" spans="1:18">
      <c r="A29" s="80">
        <v>20</v>
      </c>
      <c r="B29" s="81"/>
      <c r="C29" s="54"/>
      <c r="D29" s="82"/>
      <c r="E29" s="83"/>
      <c r="F29" s="73"/>
      <c r="G29" s="73"/>
      <c r="H29" s="74"/>
      <c r="I29" s="75"/>
      <c r="J29" s="75"/>
      <c r="K29" s="76"/>
      <c r="L29" s="77"/>
      <c r="M29" s="78"/>
      <c r="N29" s="84"/>
      <c r="O29" s="84"/>
      <c r="P29" s="84"/>
    </row>
    <row r="30" spans="1:18">
      <c r="A30" s="80">
        <v>21</v>
      </c>
      <c r="B30" s="81"/>
      <c r="C30" s="54"/>
      <c r="D30" s="82"/>
      <c r="E30" s="83"/>
      <c r="F30" s="73"/>
      <c r="G30" s="73"/>
      <c r="H30" s="74"/>
      <c r="I30" s="75"/>
      <c r="J30" s="75"/>
      <c r="K30" s="76"/>
      <c r="L30" s="77"/>
      <c r="M30" s="78"/>
      <c r="N30" s="84"/>
      <c r="O30" s="84"/>
      <c r="P30" s="84"/>
    </row>
    <row r="31" spans="1:18">
      <c r="A31" s="80">
        <v>22</v>
      </c>
      <c r="B31" s="81"/>
      <c r="C31" s="54"/>
      <c r="D31" s="82"/>
      <c r="E31" s="83"/>
      <c r="F31" s="73"/>
      <c r="G31" s="73"/>
      <c r="H31" s="74"/>
      <c r="I31" s="75"/>
      <c r="J31" s="75"/>
      <c r="K31" s="76"/>
      <c r="L31" s="77"/>
      <c r="M31" s="78"/>
      <c r="N31" s="84"/>
      <c r="O31" s="84"/>
      <c r="P31" s="84"/>
    </row>
    <row r="32" spans="1:18">
      <c r="A32" s="80">
        <v>23</v>
      </c>
      <c r="B32" s="81"/>
      <c r="C32" s="54"/>
      <c r="D32" s="82"/>
      <c r="E32" s="83"/>
      <c r="F32" s="73"/>
      <c r="G32" s="73"/>
      <c r="H32" s="74"/>
      <c r="I32" s="75"/>
      <c r="J32" s="75"/>
      <c r="K32" s="76"/>
      <c r="L32" s="77"/>
      <c r="M32" s="78"/>
      <c r="N32" s="85"/>
      <c r="O32" s="85"/>
      <c r="P32" s="85"/>
    </row>
    <row r="33" spans="1:16">
      <c r="A33" s="80">
        <v>24</v>
      </c>
      <c r="B33" s="81"/>
      <c r="C33" s="54"/>
      <c r="D33" s="82"/>
      <c r="E33" s="83"/>
      <c r="F33" s="73"/>
      <c r="G33" s="73"/>
      <c r="H33" s="74"/>
      <c r="I33" s="75"/>
      <c r="J33" s="75"/>
      <c r="K33" s="76"/>
      <c r="L33" s="77"/>
      <c r="M33" s="78"/>
      <c r="N33" s="84"/>
      <c r="O33" s="84"/>
      <c r="P33" s="84"/>
    </row>
    <row r="34" spans="1:16">
      <c r="A34" s="80">
        <v>25</v>
      </c>
      <c r="B34" s="81"/>
      <c r="C34" s="54"/>
      <c r="D34" s="82"/>
      <c r="E34" s="83"/>
      <c r="F34" s="73"/>
      <c r="G34" s="73"/>
      <c r="H34" s="74"/>
      <c r="I34" s="75"/>
      <c r="J34" s="75"/>
      <c r="K34" s="76"/>
      <c r="L34" s="77"/>
      <c r="M34" s="78"/>
      <c r="N34" s="84"/>
      <c r="O34" s="84"/>
      <c r="P34" s="84"/>
    </row>
    <row r="35" spans="1:16">
      <c r="A35" s="80">
        <v>26</v>
      </c>
      <c r="B35" s="81"/>
      <c r="C35" s="54"/>
      <c r="D35" s="82"/>
      <c r="E35" s="83"/>
      <c r="F35" s="73"/>
      <c r="G35" s="73"/>
      <c r="H35" s="74"/>
      <c r="I35" s="75"/>
      <c r="J35" s="75"/>
      <c r="K35" s="76"/>
      <c r="L35" s="77"/>
      <c r="M35" s="78"/>
      <c r="N35" s="84"/>
      <c r="O35" s="84"/>
      <c r="P35" s="84"/>
    </row>
    <row r="36" spans="1:16">
      <c r="A36" s="80">
        <v>27</v>
      </c>
      <c r="B36" s="81"/>
      <c r="C36" s="54"/>
      <c r="D36" s="82"/>
      <c r="E36" s="83"/>
      <c r="F36" s="73"/>
      <c r="G36" s="73"/>
      <c r="H36" s="74"/>
      <c r="I36" s="75"/>
      <c r="J36" s="75"/>
      <c r="K36" s="76"/>
      <c r="L36" s="77"/>
      <c r="M36" s="78"/>
      <c r="N36" s="84"/>
      <c r="O36" s="84"/>
      <c r="P36" s="84"/>
    </row>
    <row r="37" spans="1:16">
      <c r="A37" s="80">
        <v>28</v>
      </c>
      <c r="B37" s="81"/>
      <c r="C37" s="54"/>
      <c r="D37" s="82"/>
      <c r="E37" s="83"/>
      <c r="F37" s="73"/>
      <c r="G37" s="73"/>
      <c r="H37" s="74"/>
      <c r="I37" s="75"/>
      <c r="J37" s="75"/>
      <c r="K37" s="76"/>
      <c r="L37" s="77"/>
      <c r="M37" s="78"/>
      <c r="N37" s="84"/>
      <c r="O37" s="84"/>
      <c r="P37" s="84"/>
    </row>
    <row r="38" spans="1:16">
      <c r="A38" s="80">
        <v>29</v>
      </c>
      <c r="B38" s="81"/>
      <c r="C38" s="54"/>
      <c r="D38" s="82"/>
      <c r="E38" s="83"/>
      <c r="F38" s="73"/>
      <c r="G38" s="73"/>
      <c r="H38" s="74"/>
      <c r="I38" s="75"/>
      <c r="J38" s="75"/>
      <c r="K38" s="76"/>
      <c r="L38" s="77"/>
      <c r="M38" s="78"/>
      <c r="N38" s="84"/>
      <c r="O38" s="84"/>
      <c r="P38" s="84"/>
    </row>
    <row r="39" spans="1:16">
      <c r="A39" s="80">
        <v>30</v>
      </c>
      <c r="B39" s="81"/>
      <c r="C39" s="54"/>
      <c r="D39" s="82"/>
      <c r="E39" s="83"/>
      <c r="F39" s="73"/>
      <c r="G39" s="73"/>
      <c r="H39" s="74"/>
      <c r="I39" s="75"/>
      <c r="J39" s="75"/>
      <c r="K39" s="76"/>
      <c r="L39" s="77"/>
      <c r="M39" s="78"/>
      <c r="N39" s="84"/>
      <c r="O39" s="84"/>
      <c r="P39" s="84"/>
    </row>
    <row r="40" spans="1:16">
      <c r="A40" s="80">
        <v>31</v>
      </c>
      <c r="B40" s="81"/>
      <c r="C40" s="54"/>
      <c r="D40" s="82"/>
      <c r="E40" s="83"/>
      <c r="F40" s="73"/>
      <c r="G40" s="73"/>
      <c r="H40" s="74"/>
      <c r="I40" s="75"/>
      <c r="J40" s="75"/>
      <c r="K40" s="76"/>
      <c r="L40" s="77"/>
      <c r="M40" s="78"/>
      <c r="N40" s="84"/>
      <c r="O40" s="84"/>
      <c r="P40" s="84"/>
    </row>
    <row r="41" spans="1:16">
      <c r="A41" s="80">
        <v>32</v>
      </c>
      <c r="B41" s="81"/>
      <c r="C41" s="54"/>
      <c r="D41" s="82"/>
      <c r="E41" s="83"/>
      <c r="F41" s="73"/>
      <c r="G41" s="73"/>
      <c r="H41" s="74"/>
      <c r="I41" s="75"/>
      <c r="J41" s="75"/>
      <c r="K41" s="76"/>
      <c r="L41" s="77"/>
      <c r="M41" s="78"/>
      <c r="N41" s="84"/>
      <c r="O41" s="84"/>
      <c r="P41" s="84"/>
    </row>
    <row r="42" spans="1:16">
      <c r="A42" s="80">
        <v>33</v>
      </c>
      <c r="B42" s="81"/>
      <c r="C42" s="54"/>
      <c r="D42" s="82"/>
      <c r="E42" s="83"/>
      <c r="F42" s="73"/>
      <c r="G42" s="73"/>
      <c r="H42" s="74"/>
      <c r="I42" s="75"/>
      <c r="J42" s="75"/>
      <c r="K42" s="76"/>
      <c r="L42" s="77"/>
      <c r="M42" s="78"/>
      <c r="N42" s="84"/>
      <c r="O42" s="84"/>
      <c r="P42" s="84"/>
    </row>
    <row r="43" spans="1:16">
      <c r="A43" s="80">
        <v>34</v>
      </c>
      <c r="B43" s="81"/>
      <c r="C43" s="54"/>
      <c r="D43" s="82"/>
      <c r="E43" s="83"/>
      <c r="F43" s="73"/>
      <c r="G43" s="73"/>
      <c r="H43" s="74"/>
      <c r="I43" s="75"/>
      <c r="J43" s="75"/>
      <c r="K43" s="76"/>
      <c r="L43" s="77"/>
      <c r="M43" s="78"/>
      <c r="N43" s="84"/>
      <c r="O43" s="84"/>
      <c r="P43" s="84"/>
    </row>
    <row r="44" spans="1:16">
      <c r="A44" s="80">
        <v>35</v>
      </c>
      <c r="B44" s="81"/>
      <c r="C44" s="54"/>
      <c r="D44" s="82"/>
      <c r="E44" s="83"/>
      <c r="F44" s="73"/>
      <c r="G44" s="73"/>
      <c r="H44" s="74"/>
      <c r="I44" s="75"/>
      <c r="J44" s="75"/>
      <c r="K44" s="76"/>
      <c r="L44" s="77"/>
      <c r="M44" s="78"/>
      <c r="N44" s="84"/>
      <c r="O44" s="84"/>
      <c r="P44" s="84"/>
    </row>
    <row r="45" spans="1:16">
      <c r="A45" s="80">
        <v>36</v>
      </c>
      <c r="B45" s="81"/>
      <c r="C45" s="54"/>
      <c r="D45" s="82"/>
      <c r="E45" s="83"/>
      <c r="F45" s="73"/>
      <c r="G45" s="73"/>
      <c r="H45" s="74"/>
      <c r="I45" s="75"/>
      <c r="J45" s="75"/>
      <c r="K45" s="76"/>
      <c r="L45" s="77"/>
      <c r="M45" s="78"/>
      <c r="N45" s="84"/>
      <c r="O45" s="84"/>
      <c r="P45" s="84"/>
    </row>
    <row r="46" spans="1:16">
      <c r="A46" s="80">
        <v>37</v>
      </c>
      <c r="B46" s="81"/>
      <c r="C46" s="54"/>
      <c r="D46" s="82"/>
      <c r="E46" s="83"/>
      <c r="F46" s="73"/>
      <c r="G46" s="73"/>
      <c r="H46" s="74"/>
      <c r="I46" s="75"/>
      <c r="J46" s="75"/>
      <c r="K46" s="76"/>
      <c r="L46" s="77"/>
      <c r="M46" s="78"/>
      <c r="N46" s="84"/>
      <c r="O46" s="84"/>
      <c r="P46" s="84"/>
    </row>
    <row r="47" spans="1:16">
      <c r="A47" s="80">
        <v>38</v>
      </c>
      <c r="B47" s="81"/>
      <c r="C47" s="54"/>
      <c r="D47" s="82"/>
      <c r="E47" s="83"/>
      <c r="F47" s="73"/>
      <c r="G47" s="73"/>
      <c r="H47" s="74"/>
      <c r="I47" s="75"/>
      <c r="J47" s="75"/>
      <c r="K47" s="76"/>
      <c r="L47" s="77"/>
      <c r="M47" s="78"/>
      <c r="N47" s="84"/>
      <c r="O47" s="84"/>
      <c r="P47" s="84"/>
    </row>
    <row r="48" spans="1:16">
      <c r="A48" s="80">
        <v>39</v>
      </c>
      <c r="B48" s="81"/>
      <c r="C48" s="54"/>
      <c r="D48" s="82"/>
      <c r="E48" s="83"/>
      <c r="F48" s="73"/>
      <c r="G48" s="73"/>
      <c r="H48" s="74"/>
      <c r="I48" s="75"/>
      <c r="J48" s="75"/>
      <c r="K48" s="76"/>
      <c r="L48" s="77"/>
      <c r="M48" s="78"/>
      <c r="N48" s="84"/>
      <c r="O48" s="84"/>
      <c r="P48" s="84"/>
    </row>
    <row r="49" spans="1:16">
      <c r="A49" s="80">
        <v>40</v>
      </c>
      <c r="B49" s="81"/>
      <c r="C49" s="54"/>
      <c r="D49" s="82"/>
      <c r="E49" s="83"/>
      <c r="F49" s="73"/>
      <c r="G49" s="73"/>
      <c r="H49" s="74"/>
      <c r="I49" s="75"/>
      <c r="J49" s="75"/>
      <c r="K49" s="76"/>
      <c r="L49" s="77"/>
      <c r="M49" s="78"/>
      <c r="N49" s="84"/>
      <c r="O49" s="84"/>
      <c r="P49" s="84"/>
    </row>
    <row r="50" spans="1:16">
      <c r="A50" s="80">
        <v>41</v>
      </c>
      <c r="B50" s="81"/>
      <c r="C50" s="54"/>
      <c r="D50" s="82"/>
      <c r="E50" s="83"/>
      <c r="F50" s="73"/>
      <c r="G50" s="73"/>
      <c r="H50" s="74"/>
      <c r="I50" s="75"/>
      <c r="J50" s="75"/>
      <c r="K50" s="76"/>
      <c r="L50" s="77"/>
      <c r="M50" s="78"/>
      <c r="N50" s="84"/>
      <c r="O50" s="84"/>
      <c r="P50" s="84"/>
    </row>
    <row r="51" spans="1:16">
      <c r="A51" s="80">
        <v>42</v>
      </c>
      <c r="B51" s="81"/>
      <c r="C51" s="54"/>
      <c r="D51" s="82"/>
      <c r="E51" s="83"/>
      <c r="F51" s="73"/>
      <c r="G51" s="73"/>
      <c r="H51" s="74"/>
      <c r="I51" s="75"/>
      <c r="J51" s="75"/>
      <c r="K51" s="76"/>
      <c r="L51" s="77"/>
      <c r="M51" s="78"/>
      <c r="N51" s="84"/>
      <c r="O51" s="84"/>
      <c r="P51" s="84"/>
    </row>
    <row r="52" spans="1:16">
      <c r="A52" s="80">
        <v>43</v>
      </c>
      <c r="B52" s="81"/>
      <c r="C52" s="54"/>
      <c r="D52" s="82"/>
      <c r="E52" s="83"/>
      <c r="F52" s="73"/>
      <c r="G52" s="73"/>
      <c r="H52" s="74"/>
      <c r="I52" s="75"/>
      <c r="J52" s="75"/>
      <c r="K52" s="76"/>
      <c r="L52" s="77"/>
      <c r="M52" s="78"/>
      <c r="N52" s="84"/>
      <c r="O52" s="84"/>
      <c r="P52" s="84"/>
    </row>
    <row r="53" spans="1:16">
      <c r="A53" s="80">
        <v>44</v>
      </c>
      <c r="B53" s="81"/>
      <c r="C53" s="54"/>
      <c r="D53" s="82"/>
      <c r="E53" s="83"/>
      <c r="F53" s="73"/>
      <c r="G53" s="73"/>
      <c r="H53" s="74"/>
      <c r="I53" s="75"/>
      <c r="J53" s="75"/>
      <c r="K53" s="76"/>
      <c r="L53" s="77"/>
      <c r="M53" s="78"/>
      <c r="N53" s="84"/>
      <c r="O53" s="84"/>
      <c r="P53" s="84"/>
    </row>
    <row r="54" spans="1:16">
      <c r="A54" s="80">
        <v>45</v>
      </c>
      <c r="B54" s="81"/>
      <c r="C54" s="54"/>
      <c r="D54" s="82"/>
      <c r="E54" s="83"/>
      <c r="F54" s="73"/>
      <c r="G54" s="73"/>
      <c r="H54" s="74"/>
      <c r="I54" s="75"/>
      <c r="J54" s="75"/>
      <c r="K54" s="76"/>
      <c r="L54" s="77"/>
      <c r="M54" s="78"/>
      <c r="N54" s="84"/>
      <c r="O54" s="84"/>
      <c r="P54" s="84"/>
    </row>
    <row r="55" spans="1:16">
      <c r="A55" s="80">
        <v>46</v>
      </c>
      <c r="B55" s="81"/>
      <c r="C55" s="54"/>
      <c r="D55" s="82"/>
      <c r="E55" s="83"/>
      <c r="F55" s="73"/>
      <c r="G55" s="73"/>
      <c r="H55" s="74"/>
      <c r="I55" s="75"/>
      <c r="J55" s="75"/>
      <c r="K55" s="76"/>
      <c r="L55" s="77"/>
      <c r="M55" s="78"/>
      <c r="N55" s="84"/>
      <c r="O55" s="84"/>
      <c r="P55" s="84"/>
    </row>
    <row r="56" spans="1:16">
      <c r="A56" s="80">
        <v>47</v>
      </c>
      <c r="B56" s="81"/>
      <c r="C56" s="54"/>
      <c r="D56" s="82"/>
      <c r="E56" s="83"/>
      <c r="F56" s="73"/>
      <c r="G56" s="73"/>
      <c r="H56" s="74"/>
      <c r="I56" s="75"/>
      <c r="J56" s="75"/>
      <c r="K56" s="76"/>
      <c r="L56" s="77"/>
      <c r="M56" s="78"/>
      <c r="N56" s="85"/>
      <c r="O56" s="85"/>
      <c r="P56" s="84"/>
    </row>
    <row r="57" spans="1:16">
      <c r="A57" s="80">
        <v>48</v>
      </c>
      <c r="B57" s="81"/>
      <c r="C57" s="54"/>
      <c r="D57" s="82"/>
      <c r="E57" s="83"/>
      <c r="F57" s="73"/>
      <c r="G57" s="73"/>
      <c r="H57" s="74"/>
      <c r="I57" s="75"/>
      <c r="J57" s="75"/>
      <c r="K57" s="76"/>
      <c r="L57" s="77"/>
      <c r="M57" s="78"/>
      <c r="N57" s="84"/>
      <c r="O57" s="84"/>
      <c r="P57" s="84"/>
    </row>
    <row r="58" spans="1:16">
      <c r="A58" s="80">
        <v>49</v>
      </c>
      <c r="B58" s="81"/>
      <c r="C58" s="54"/>
      <c r="D58" s="82"/>
      <c r="E58" s="83"/>
      <c r="F58" s="73"/>
      <c r="G58" s="73"/>
      <c r="H58" s="74"/>
      <c r="I58" s="75"/>
      <c r="J58" s="75"/>
      <c r="K58" s="76"/>
      <c r="L58" s="77"/>
      <c r="M58" s="78"/>
      <c r="N58" s="84"/>
      <c r="O58" s="84"/>
      <c r="P58" s="84"/>
    </row>
    <row r="59" spans="1:16">
      <c r="A59" s="80">
        <v>50</v>
      </c>
      <c r="B59" s="81"/>
      <c r="C59" s="54"/>
      <c r="D59" s="82"/>
      <c r="E59" s="83"/>
      <c r="F59" s="73"/>
      <c r="G59" s="73"/>
      <c r="H59" s="74"/>
      <c r="I59" s="75"/>
      <c r="J59" s="75"/>
      <c r="K59" s="76"/>
      <c r="L59" s="77"/>
      <c r="M59" s="78"/>
      <c r="N59" s="84"/>
      <c r="O59" s="84"/>
      <c r="P59" s="84"/>
    </row>
    <row r="60" spans="1:16">
      <c r="A60" s="80">
        <v>51</v>
      </c>
      <c r="B60" s="81"/>
      <c r="C60" s="54"/>
      <c r="D60" s="82"/>
      <c r="E60" s="83"/>
      <c r="F60" s="73"/>
      <c r="G60" s="73"/>
      <c r="H60" s="74"/>
      <c r="I60" s="75"/>
      <c r="J60" s="75"/>
      <c r="K60" s="76"/>
      <c r="L60" s="77"/>
      <c r="M60" s="78"/>
      <c r="N60" s="84"/>
      <c r="O60" s="84"/>
      <c r="P60" s="84"/>
    </row>
    <row r="61" spans="1:16">
      <c r="A61" s="80">
        <v>52</v>
      </c>
      <c r="B61" s="81"/>
      <c r="C61" s="54"/>
      <c r="D61" s="82"/>
      <c r="E61" s="83"/>
      <c r="F61" s="73"/>
      <c r="G61" s="73"/>
      <c r="H61" s="74"/>
      <c r="I61" s="75"/>
      <c r="J61" s="75"/>
      <c r="K61" s="76"/>
      <c r="L61" s="77"/>
      <c r="M61" s="78"/>
      <c r="N61" s="84"/>
      <c r="O61" s="84"/>
      <c r="P61" s="84"/>
    </row>
    <row r="62" spans="1:16">
      <c r="A62" s="80">
        <v>53</v>
      </c>
      <c r="B62" s="81"/>
      <c r="C62" s="54"/>
      <c r="D62" s="82"/>
      <c r="E62" s="83"/>
      <c r="F62" s="73"/>
      <c r="G62" s="73"/>
      <c r="H62" s="74"/>
      <c r="I62" s="75"/>
      <c r="J62" s="75"/>
      <c r="K62" s="76"/>
      <c r="L62" s="77"/>
      <c r="M62" s="78"/>
      <c r="N62" s="84"/>
      <c r="O62" s="84"/>
      <c r="P62" s="84"/>
    </row>
    <row r="63" spans="1:16">
      <c r="A63" s="80">
        <v>54</v>
      </c>
      <c r="B63" s="81"/>
      <c r="C63" s="54"/>
      <c r="D63" s="82"/>
      <c r="E63" s="83"/>
      <c r="F63" s="73"/>
      <c r="G63" s="73"/>
      <c r="H63" s="74"/>
      <c r="I63" s="75"/>
      <c r="J63" s="75"/>
      <c r="K63" s="76"/>
      <c r="L63" s="77"/>
      <c r="M63" s="78"/>
      <c r="N63" s="84"/>
      <c r="O63" s="84"/>
      <c r="P63" s="84"/>
    </row>
    <row r="64" spans="1:16">
      <c r="A64" s="80">
        <v>55</v>
      </c>
      <c r="B64" s="81"/>
      <c r="C64" s="54"/>
      <c r="D64" s="82"/>
      <c r="E64" s="83"/>
      <c r="F64" s="73"/>
      <c r="G64" s="73"/>
      <c r="H64" s="74"/>
      <c r="I64" s="75"/>
      <c r="J64" s="75"/>
      <c r="K64" s="76"/>
      <c r="L64" s="77"/>
      <c r="M64" s="78"/>
      <c r="N64" s="84"/>
      <c r="O64" s="84"/>
      <c r="P64" s="84"/>
    </row>
    <row r="65" spans="1:16">
      <c r="A65" s="80">
        <v>56</v>
      </c>
      <c r="B65" s="81"/>
      <c r="C65" s="54"/>
      <c r="D65" s="82"/>
      <c r="E65" s="83"/>
      <c r="F65" s="73"/>
      <c r="G65" s="73"/>
      <c r="H65" s="74"/>
      <c r="I65" s="75"/>
      <c r="J65" s="75"/>
      <c r="K65" s="76"/>
      <c r="L65" s="77"/>
      <c r="M65" s="78"/>
      <c r="N65" s="84"/>
      <c r="O65" s="84"/>
      <c r="P65" s="84"/>
    </row>
    <row r="66" spans="1:16">
      <c r="A66" s="80">
        <v>57</v>
      </c>
      <c r="B66" s="81"/>
      <c r="C66" s="54"/>
      <c r="D66" s="82"/>
      <c r="E66" s="83"/>
      <c r="F66" s="73"/>
      <c r="G66" s="73"/>
      <c r="H66" s="74"/>
      <c r="I66" s="75"/>
      <c r="J66" s="75"/>
      <c r="K66" s="76"/>
      <c r="L66" s="77"/>
      <c r="M66" s="78"/>
      <c r="N66" s="84"/>
      <c r="O66" s="84"/>
      <c r="P66" s="84"/>
    </row>
    <row r="67" spans="1:16">
      <c r="A67" s="80">
        <v>58</v>
      </c>
      <c r="B67" s="81"/>
      <c r="C67" s="54"/>
      <c r="D67" s="82"/>
      <c r="E67" s="83"/>
      <c r="F67" s="73"/>
      <c r="G67" s="73"/>
      <c r="H67" s="74"/>
      <c r="I67" s="75"/>
      <c r="J67" s="75"/>
      <c r="K67" s="76"/>
      <c r="L67" s="77"/>
      <c r="M67" s="78"/>
      <c r="N67" s="84"/>
      <c r="O67" s="84"/>
      <c r="P67" s="84"/>
    </row>
    <row r="68" spans="1:16">
      <c r="A68" s="80">
        <v>59</v>
      </c>
      <c r="B68" s="81"/>
      <c r="C68" s="54"/>
      <c r="D68" s="82"/>
      <c r="E68" s="83"/>
      <c r="F68" s="73"/>
      <c r="G68" s="73"/>
      <c r="H68" s="74"/>
      <c r="I68" s="75"/>
      <c r="J68" s="75"/>
      <c r="K68" s="76"/>
      <c r="L68" s="77"/>
      <c r="M68" s="78"/>
      <c r="N68" s="84"/>
      <c r="O68" s="84"/>
      <c r="P68" s="84"/>
    </row>
    <row r="69" spans="1:16" ht="19.5" thickBot="1">
      <c r="A69" s="80">
        <v>60</v>
      </c>
      <c r="B69" s="81"/>
      <c r="C69" s="54"/>
      <c r="D69" s="82"/>
      <c r="E69" s="83"/>
      <c r="F69" s="73"/>
      <c r="G69" s="73"/>
      <c r="H69" s="74"/>
      <c r="I69" s="75"/>
      <c r="J69" s="75"/>
      <c r="K69" s="76"/>
      <c r="L69" s="77"/>
      <c r="M69" s="78"/>
      <c r="N69" s="87"/>
      <c r="O69" s="87"/>
      <c r="P69" s="87"/>
    </row>
    <row r="70" spans="1:16">
      <c r="A70" s="88" t="s">
        <v>3</v>
      </c>
      <c r="B70" s="89"/>
      <c r="C70" s="90"/>
      <c r="D70" s="91"/>
      <c r="E70" s="92">
        <f>SUM(E10:E69)</f>
        <v>0</v>
      </c>
      <c r="F70" s="93">
        <f t="shared" ref="F70:L70" si="0">SUM(F10:F69)</f>
        <v>0</v>
      </c>
      <c r="G70" s="93">
        <f t="shared" si="0"/>
        <v>0</v>
      </c>
      <c r="H70" s="94">
        <f t="shared" si="0"/>
        <v>0</v>
      </c>
      <c r="I70" s="95">
        <f t="shared" si="0"/>
        <v>0</v>
      </c>
      <c r="J70" s="95">
        <f t="shared" si="0"/>
        <v>0</v>
      </c>
      <c r="K70" s="96">
        <f t="shared" si="0"/>
        <v>0</v>
      </c>
      <c r="L70" s="97">
        <f t="shared" si="0"/>
        <v>0</v>
      </c>
      <c r="M70" s="98">
        <f>SUM(M10:M69)</f>
        <v>0</v>
      </c>
      <c r="N70" s="99"/>
      <c r="O70" s="99"/>
      <c r="P70" s="99"/>
    </row>
    <row r="71" spans="1:16">
      <c r="A71" s="80" t="s">
        <v>4</v>
      </c>
      <c r="B71" s="81"/>
      <c r="C71" s="54"/>
      <c r="D71" s="82"/>
      <c r="E71" s="100" t="e">
        <f>AVERAGE(E10:E69)</f>
        <v>#DIV/0!</v>
      </c>
      <c r="F71" s="101" t="e">
        <f t="shared" ref="F71:M71" si="1">AVERAGE(F10:F69)</f>
        <v>#DIV/0!</v>
      </c>
      <c r="G71" s="101" t="e">
        <f t="shared" si="1"/>
        <v>#DIV/0!</v>
      </c>
      <c r="H71" s="102" t="e">
        <f t="shared" si="1"/>
        <v>#DIV/0!</v>
      </c>
      <c r="I71" s="103" t="e">
        <f t="shared" si="1"/>
        <v>#DIV/0!</v>
      </c>
      <c r="J71" s="103" t="e">
        <f t="shared" si="1"/>
        <v>#DIV/0!</v>
      </c>
      <c r="K71" s="104" t="e">
        <f t="shared" si="1"/>
        <v>#DIV/0!</v>
      </c>
      <c r="L71" s="105" t="e">
        <f t="shared" si="1"/>
        <v>#DIV/0!</v>
      </c>
      <c r="M71" s="106" t="e">
        <f t="shared" si="1"/>
        <v>#DIV/0!</v>
      </c>
      <c r="N71" s="107"/>
      <c r="O71" s="107"/>
      <c r="P71" s="107"/>
    </row>
    <row r="72" spans="1:16" ht="19.5" thickBot="1">
      <c r="A72" s="57" t="s">
        <v>5</v>
      </c>
      <c r="B72" s="58"/>
      <c r="C72" s="58"/>
      <c r="D72" s="58"/>
      <c r="E72" s="108"/>
      <c r="F72" s="109"/>
      <c r="G72" s="109"/>
      <c r="H72" s="110"/>
      <c r="I72" s="111"/>
      <c r="J72" s="111"/>
      <c r="K72" s="112"/>
      <c r="L72" s="113"/>
      <c r="M72" s="114" t="e">
        <f>AVERAGE(E71:M71)</f>
        <v>#DIV/0!</v>
      </c>
      <c r="N72" s="115"/>
      <c r="O72" s="115"/>
      <c r="P72" s="115"/>
    </row>
    <row r="75" spans="1:16" ht="19.5" thickBot="1">
      <c r="E75" s="118"/>
      <c r="F75" s="118"/>
      <c r="G75" s="118"/>
      <c r="H75" s="118"/>
      <c r="I75" s="118"/>
      <c r="J75" s="118"/>
      <c r="K75" s="118"/>
      <c r="L75" s="118"/>
      <c r="M75" s="118"/>
    </row>
    <row r="76" spans="1:16" ht="39.75" thickBot="1">
      <c r="E76" s="118"/>
      <c r="F76" s="118"/>
      <c r="G76" s="118"/>
      <c r="H76" s="118"/>
      <c r="I76" s="118"/>
      <c r="J76" s="118"/>
      <c r="K76" s="118"/>
      <c r="L76" s="118"/>
      <c r="M76" s="125" t="s">
        <v>77</v>
      </c>
      <c r="N76" s="119" t="s">
        <v>78</v>
      </c>
      <c r="O76" s="120"/>
    </row>
    <row r="77" spans="1:16" ht="39.75" thickBot="1">
      <c r="M77" s="126"/>
      <c r="N77" s="121" t="s">
        <v>79</v>
      </c>
      <c r="O77" s="122"/>
    </row>
    <row r="78" spans="1:16" ht="39.75" thickBot="1">
      <c r="M78" s="127"/>
      <c r="N78" s="123" t="s">
        <v>80</v>
      </c>
      <c r="O78" s="122"/>
    </row>
    <row r="79" spans="1:16" ht="39.75" thickBot="1">
      <c r="M79" s="125" t="s">
        <v>81</v>
      </c>
      <c r="N79" s="121" t="s">
        <v>82</v>
      </c>
      <c r="O79" s="122"/>
    </row>
    <row r="80" spans="1:16" ht="20.25" thickBot="1">
      <c r="M80" s="126"/>
      <c r="N80" s="123" t="s">
        <v>83</v>
      </c>
      <c r="O80" s="122"/>
    </row>
    <row r="81" spans="13:15" ht="39.75" thickBot="1">
      <c r="M81" s="127"/>
      <c r="N81" s="121" t="s">
        <v>84</v>
      </c>
      <c r="O81" s="122"/>
    </row>
    <row r="82" spans="13:15" ht="39.75" thickBot="1">
      <c r="M82" s="125" t="s">
        <v>85</v>
      </c>
      <c r="N82" s="123" t="s">
        <v>86</v>
      </c>
      <c r="O82" s="122"/>
    </row>
    <row r="83" spans="13:15" ht="39.75" thickBot="1">
      <c r="M83" s="126"/>
      <c r="N83" s="121" t="s">
        <v>87</v>
      </c>
      <c r="O83" s="122"/>
    </row>
    <row r="84" spans="13:15" ht="20.25" thickBot="1">
      <c r="M84" s="127"/>
      <c r="N84" s="123" t="s">
        <v>88</v>
      </c>
      <c r="O84" s="120"/>
    </row>
  </sheetData>
  <dataConsolidate function="countNums"/>
  <mergeCells count="16">
    <mergeCell ref="B6:P6"/>
    <mergeCell ref="A4:P4"/>
    <mergeCell ref="A3:P3"/>
    <mergeCell ref="A2:P2"/>
    <mergeCell ref="A1:P1"/>
    <mergeCell ref="B5:P5"/>
    <mergeCell ref="A7:D7"/>
    <mergeCell ref="E7:M7"/>
    <mergeCell ref="A8:D8"/>
    <mergeCell ref="E8:G8"/>
    <mergeCell ref="H8:J8"/>
    <mergeCell ref="N7:P7"/>
    <mergeCell ref="M76:M78"/>
    <mergeCell ref="M79:M81"/>
    <mergeCell ref="M82:M84"/>
    <mergeCell ref="K8:M8"/>
  </mergeCells>
  <phoneticPr fontId="2" type="noConversion"/>
  <pageMargins left="0.34" right="0.28000000000000003" top="0.25" bottom="0.22" header="0.17" footer="0.17"/>
  <pageSetup paperSize="9" scale="54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7"/>
  <sheetViews>
    <sheetView zoomScaleNormal="100" workbookViewId="0">
      <selection activeCell="M3" sqref="M3"/>
    </sheetView>
  </sheetViews>
  <sheetFormatPr defaultRowHeight="16.5"/>
  <cols>
    <col min="1" max="1" width="8.625" customWidth="1"/>
    <col min="2" max="2" width="11.5" customWidth="1"/>
    <col min="3" max="5" width="8.625" customWidth="1"/>
    <col min="6" max="6" width="10.625" customWidth="1"/>
    <col min="7" max="7" width="10.875" customWidth="1"/>
    <col min="9" max="9" width="9.875" customWidth="1"/>
    <col min="10" max="10" width="8.625" customWidth="1"/>
    <col min="11" max="11" width="9.875" customWidth="1"/>
    <col min="12" max="12" width="11" customWidth="1"/>
    <col min="13" max="13" width="27.375" customWidth="1"/>
    <col min="14" max="14" width="11.75" customWidth="1"/>
    <col min="16" max="16" width="9" customWidth="1"/>
  </cols>
  <sheetData>
    <row r="1" spans="1:20" ht="26.25" customHeight="1">
      <c r="A1" s="141" t="s">
        <v>89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1:20" s="2" customFormat="1" ht="24.95" customHeight="1" thickBot="1">
      <c r="A2" s="142" t="s">
        <v>31</v>
      </c>
      <c r="B2" s="142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0">
      <c r="A3" s="34" t="s">
        <v>35</v>
      </c>
      <c r="B3" s="18" t="s">
        <v>20</v>
      </c>
      <c r="C3" s="18" t="s">
        <v>21</v>
      </c>
      <c r="D3" s="28" t="s">
        <v>44</v>
      </c>
      <c r="F3" s="34" t="s">
        <v>36</v>
      </c>
      <c r="G3" s="18" t="s">
        <v>90</v>
      </c>
      <c r="H3" s="18" t="s">
        <v>28</v>
      </c>
      <c r="I3" s="18" t="s">
        <v>27</v>
      </c>
      <c r="J3" s="18" t="s">
        <v>91</v>
      </c>
      <c r="K3" s="18" t="s">
        <v>24</v>
      </c>
      <c r="L3" s="18"/>
      <c r="M3" s="28"/>
      <c r="P3" s="42"/>
      <c r="Q3" s="42"/>
      <c r="R3" s="17"/>
      <c r="S3" s="17"/>
    </row>
    <row r="4" spans="1:20">
      <c r="A4" s="3" t="s">
        <v>25</v>
      </c>
      <c r="B4" s="17">
        <f>COUNTIF(問卷建檔!B10:B69,1)</f>
        <v>0</v>
      </c>
      <c r="C4" s="17">
        <f>COUNTIF(問卷建檔!B10:B69,2)</f>
        <v>0</v>
      </c>
      <c r="D4" s="29">
        <f>COUNTIF(問卷建檔!B10:B69,3)</f>
        <v>0</v>
      </c>
      <c r="F4" s="3" t="s">
        <v>25</v>
      </c>
      <c r="G4" s="17">
        <f>COUNTIF(問卷建檔!D10:D69,1)</f>
        <v>0</v>
      </c>
      <c r="H4" s="17">
        <f>COUNTIF(問卷建檔!D10:D69,2)</f>
        <v>0</v>
      </c>
      <c r="I4" s="17">
        <f>COUNTIF(問卷建檔!D10:D69,3)</f>
        <v>0</v>
      </c>
      <c r="J4" s="17">
        <f>COUNTIF(問卷建檔!D10:D69,4)</f>
        <v>0</v>
      </c>
      <c r="K4" s="17">
        <f>COUNTIF(問卷建檔!D10:D69,5)</f>
        <v>0</v>
      </c>
      <c r="L4" s="17">
        <f>COUNTIF(問卷建檔!D10:D69,6)</f>
        <v>0</v>
      </c>
      <c r="M4" s="29">
        <f>COUNTIF(問卷建檔!E10:E69,7)</f>
        <v>0</v>
      </c>
      <c r="P4" s="6"/>
      <c r="Q4" s="17"/>
      <c r="R4" s="17"/>
      <c r="S4" s="17"/>
    </row>
    <row r="5" spans="1:20" ht="17.25" thickBot="1">
      <c r="A5" s="13" t="s">
        <v>26</v>
      </c>
      <c r="B5" s="30" t="e">
        <f>B4/(B4+C4+D4)</f>
        <v>#DIV/0!</v>
      </c>
      <c r="C5" s="30" t="e">
        <f>C4/(B4+C4+D4)</f>
        <v>#DIV/0!</v>
      </c>
      <c r="D5" s="31" t="e">
        <f>D4/(B4+C4+D4)</f>
        <v>#DIV/0!</v>
      </c>
      <c r="F5" s="13" t="s">
        <v>26</v>
      </c>
      <c r="G5" s="30" t="e">
        <f t="shared" ref="G5:L5" si="0">G4/SUM($G$4:$L$4)</f>
        <v>#DIV/0!</v>
      </c>
      <c r="H5" s="30" t="e">
        <f t="shared" si="0"/>
        <v>#DIV/0!</v>
      </c>
      <c r="I5" s="30" t="e">
        <f t="shared" si="0"/>
        <v>#DIV/0!</v>
      </c>
      <c r="J5" s="30" t="e">
        <f t="shared" si="0"/>
        <v>#DIV/0!</v>
      </c>
      <c r="K5" s="30" t="e">
        <f t="shared" si="0"/>
        <v>#DIV/0!</v>
      </c>
      <c r="L5" s="30" t="e">
        <f t="shared" si="0"/>
        <v>#DIV/0!</v>
      </c>
      <c r="M5" s="31" t="e">
        <f>M4/SUM($G$4:$L$4)</f>
        <v>#DIV/0!</v>
      </c>
      <c r="P5" s="6"/>
      <c r="Q5" s="17"/>
      <c r="R5" s="41"/>
      <c r="S5" s="41"/>
    </row>
    <row r="6" spans="1:20" ht="17.25" thickBot="1">
      <c r="B6" s="23"/>
      <c r="C6" s="23"/>
      <c r="D6" s="23"/>
      <c r="E6" s="23"/>
      <c r="F6" s="23"/>
      <c r="G6" s="23"/>
    </row>
    <row r="7" spans="1:20">
      <c r="A7" s="34" t="s">
        <v>37</v>
      </c>
      <c r="B7" s="18" t="s">
        <v>22</v>
      </c>
      <c r="C7" s="18" t="s">
        <v>23</v>
      </c>
      <c r="D7" s="28" t="s">
        <v>24</v>
      </c>
      <c r="F7" s="44"/>
      <c r="G7" s="45"/>
      <c r="H7" s="45"/>
      <c r="I7" s="45"/>
      <c r="J7" s="45"/>
      <c r="K7" s="45"/>
      <c r="L7" s="45"/>
      <c r="M7" s="45"/>
      <c r="N7" s="45"/>
    </row>
    <row r="8" spans="1:20">
      <c r="A8" s="3" t="s">
        <v>25</v>
      </c>
      <c r="B8" s="17">
        <f>COUNTIF(問卷建檔!C10:C69,1)</f>
        <v>0</v>
      </c>
      <c r="C8" s="17">
        <f>COUNTIF(問卷建檔!C10:C69,2)</f>
        <v>0</v>
      </c>
      <c r="D8" s="29">
        <f>COUNTIF(問卷建檔!C10:C69,3)</f>
        <v>0</v>
      </c>
      <c r="F8" s="43"/>
      <c r="G8" s="32"/>
      <c r="H8" s="32"/>
      <c r="I8" s="32"/>
      <c r="J8" s="32"/>
      <c r="K8" s="32"/>
      <c r="L8" s="32"/>
      <c r="M8" s="32"/>
      <c r="N8" s="32"/>
    </row>
    <row r="9" spans="1:20" ht="17.25" thickBot="1">
      <c r="A9" s="13" t="s">
        <v>26</v>
      </c>
      <c r="B9" s="30" t="e">
        <f>B8/(B8+C8+D8)</f>
        <v>#DIV/0!</v>
      </c>
      <c r="C9" s="30" t="e">
        <f>C8/(B8+C8+D8)</f>
        <v>#DIV/0!</v>
      </c>
      <c r="D9" s="31" t="e">
        <f>D8/(B8+C8+D8)</f>
        <v>#DIV/0!</v>
      </c>
      <c r="F9" s="43"/>
      <c r="G9" s="41"/>
      <c r="H9" s="41"/>
      <c r="I9" s="41"/>
      <c r="J9" s="41"/>
      <c r="K9" s="41"/>
      <c r="L9" s="41"/>
      <c r="M9" s="41"/>
      <c r="N9" s="41"/>
      <c r="O9" s="9"/>
    </row>
    <row r="10" spans="1:20">
      <c r="B10" s="22"/>
      <c r="C10" s="22"/>
      <c r="D10" s="22"/>
    </row>
    <row r="11" spans="1:20" ht="24.95" customHeight="1">
      <c r="A11" s="143" t="s">
        <v>32</v>
      </c>
      <c r="B11" s="143"/>
    </row>
    <row r="12" spans="1:20">
      <c r="A12" s="19" t="s">
        <v>30</v>
      </c>
      <c r="B12" s="20" t="s">
        <v>7</v>
      </c>
      <c r="C12" s="15" t="s">
        <v>8</v>
      </c>
      <c r="D12" s="15" t="s">
        <v>9</v>
      </c>
      <c r="E12" s="15" t="s">
        <v>10</v>
      </c>
      <c r="F12" s="15" t="s">
        <v>11</v>
      </c>
      <c r="G12" s="15" t="s">
        <v>2</v>
      </c>
      <c r="H12" s="15" t="s">
        <v>7</v>
      </c>
      <c r="I12" s="16" t="s">
        <v>8</v>
      </c>
      <c r="J12" s="16" t="s">
        <v>9</v>
      </c>
      <c r="K12" s="16" t="s">
        <v>10</v>
      </c>
      <c r="L12" s="16" t="s">
        <v>11</v>
      </c>
      <c r="M12" s="21" t="s">
        <v>29</v>
      </c>
      <c r="N12" s="35" t="s">
        <v>33</v>
      </c>
      <c r="T12" s="14"/>
    </row>
    <row r="13" spans="1:20" ht="24.95" customHeight="1">
      <c r="A13" s="24" t="s">
        <v>12</v>
      </c>
      <c r="B13">
        <f>COUNTIF(問卷建檔!E10:E69,5)</f>
        <v>0</v>
      </c>
      <c r="C13">
        <f>COUNTIF(問卷建檔!E10:E69,4)</f>
        <v>0</v>
      </c>
      <c r="D13">
        <f>COUNTIF(問卷建檔!E10:E69,3)</f>
        <v>0</v>
      </c>
      <c r="E13">
        <f>COUNTIF(問卷建檔!E10:E69,2)</f>
        <v>0</v>
      </c>
      <c r="F13">
        <f>COUNTIF(問卷建檔!E10:E69,1)</f>
        <v>0</v>
      </c>
      <c r="G13" s="10">
        <f t="shared" ref="G13:G21" si="1">SUM(B13:F13)</f>
        <v>0</v>
      </c>
      <c r="H13" s="1" t="e">
        <f t="shared" ref="H13:H21" si="2">B13/G13</f>
        <v>#DIV/0!</v>
      </c>
      <c r="I13" s="1" t="e">
        <f t="shared" ref="I13:I21" si="3">C13/G13</f>
        <v>#DIV/0!</v>
      </c>
      <c r="J13" s="1" t="e">
        <f t="shared" ref="J13:J21" si="4">D13/G13</f>
        <v>#DIV/0!</v>
      </c>
      <c r="K13" s="1" t="e">
        <f t="shared" ref="K13:K21" si="5">E13/G13</f>
        <v>#DIV/0!</v>
      </c>
      <c r="L13" s="1" t="e">
        <f t="shared" ref="L13:L21" si="6">F13/G13</f>
        <v>#DIV/0!</v>
      </c>
      <c r="M13" s="50" t="s">
        <v>49</v>
      </c>
      <c r="N13" s="48" t="e">
        <f>問卷建檔!E$71</f>
        <v>#DIV/0!</v>
      </c>
      <c r="O13" s="9"/>
      <c r="P13" s="9"/>
      <c r="Q13" s="9"/>
    </row>
    <row r="14" spans="1:20" ht="24.95" customHeight="1">
      <c r="A14" s="25" t="s">
        <v>0</v>
      </c>
      <c r="B14">
        <f>COUNTIF(問卷建檔!F10:F69,5)</f>
        <v>0</v>
      </c>
      <c r="C14">
        <f>COUNTIF(問卷建檔!F10:F69,4)</f>
        <v>0</v>
      </c>
      <c r="D14">
        <f>COUNTIF(問卷建檔!F10:F69,3)</f>
        <v>0</v>
      </c>
      <c r="E14">
        <f>COUNTIF(問卷建檔!F10:F69,2)</f>
        <v>0</v>
      </c>
      <c r="F14">
        <f>COUNTIF(問卷建檔!F10:F69,1)</f>
        <v>0</v>
      </c>
      <c r="G14" s="10">
        <f t="shared" si="1"/>
        <v>0</v>
      </c>
      <c r="H14" s="1" t="e">
        <f t="shared" si="2"/>
        <v>#DIV/0!</v>
      </c>
      <c r="I14" s="1" t="e">
        <f t="shared" si="3"/>
        <v>#DIV/0!</v>
      </c>
      <c r="J14" s="1" t="e">
        <f t="shared" si="4"/>
        <v>#DIV/0!</v>
      </c>
      <c r="K14" s="1" t="e">
        <f t="shared" si="5"/>
        <v>#DIV/0!</v>
      </c>
      <c r="L14" s="1" t="e">
        <f t="shared" si="6"/>
        <v>#DIV/0!</v>
      </c>
      <c r="M14" s="51" t="s">
        <v>50</v>
      </c>
      <c r="N14" s="48" t="e">
        <f>問卷建檔!F$71</f>
        <v>#DIV/0!</v>
      </c>
    </row>
    <row r="15" spans="1:20" ht="24.95" customHeight="1">
      <c r="A15" s="52" t="s">
        <v>1</v>
      </c>
      <c r="B15">
        <f>COUNTIF(問卷建檔!G10:G69,5)</f>
        <v>0</v>
      </c>
      <c r="C15">
        <f>COUNTIF(問卷建檔!G10:G69,4)</f>
        <v>0</v>
      </c>
      <c r="D15">
        <f>COUNTIF(問卷建檔!G10:G69,3)</f>
        <v>0</v>
      </c>
      <c r="E15">
        <f>COUNTIF(問卷建檔!G10:G69,2)</f>
        <v>0</v>
      </c>
      <c r="F15">
        <f>COUNTIF(問卷建檔!G10:G69,1)</f>
        <v>0</v>
      </c>
      <c r="G15" s="10">
        <f t="shared" si="1"/>
        <v>0</v>
      </c>
      <c r="H15" s="1" t="e">
        <f t="shared" si="2"/>
        <v>#DIV/0!</v>
      </c>
      <c r="I15" s="1" t="e">
        <f t="shared" si="3"/>
        <v>#DIV/0!</v>
      </c>
      <c r="J15" s="1" t="e">
        <f t="shared" si="4"/>
        <v>#DIV/0!</v>
      </c>
      <c r="K15" s="1" t="e">
        <f t="shared" si="5"/>
        <v>#DIV/0!</v>
      </c>
      <c r="L15" s="1" t="e">
        <f t="shared" si="6"/>
        <v>#DIV/0!</v>
      </c>
      <c r="M15" s="50" t="s">
        <v>56</v>
      </c>
      <c r="N15" s="48" t="e">
        <f>問卷建檔!G$71</f>
        <v>#DIV/0!</v>
      </c>
    </row>
    <row r="16" spans="1:20" ht="24.95" customHeight="1">
      <c r="A16" s="25" t="s">
        <v>40</v>
      </c>
      <c r="B16">
        <f>COUNTIF(問卷建檔!H10:H69,5)</f>
        <v>0</v>
      </c>
      <c r="C16">
        <f>COUNTIF(問卷建檔!H10:H69,4)</f>
        <v>0</v>
      </c>
      <c r="D16">
        <f>COUNTIF(問卷建檔!H10:H69,3)</f>
        <v>0</v>
      </c>
      <c r="E16">
        <f>COUNTIF(問卷建檔!H10:H69,2)</f>
        <v>0</v>
      </c>
      <c r="F16">
        <f>COUNTIF(問卷建檔!H10:H69,1)</f>
        <v>0</v>
      </c>
      <c r="G16" s="10">
        <f t="shared" si="1"/>
        <v>0</v>
      </c>
      <c r="H16" s="1" t="e">
        <f t="shared" si="2"/>
        <v>#DIV/0!</v>
      </c>
      <c r="I16" s="1" t="e">
        <f t="shared" si="3"/>
        <v>#DIV/0!</v>
      </c>
      <c r="J16" s="1" t="e">
        <f t="shared" si="4"/>
        <v>#DIV/0!</v>
      </c>
      <c r="K16" s="1" t="e">
        <f t="shared" si="5"/>
        <v>#DIV/0!</v>
      </c>
      <c r="L16" s="1" t="e">
        <f t="shared" si="6"/>
        <v>#DIV/0!</v>
      </c>
      <c r="M16" s="51" t="s">
        <v>51</v>
      </c>
      <c r="N16" s="48" t="e">
        <f>問卷建檔!H$71</f>
        <v>#DIV/0!</v>
      </c>
      <c r="O16" s="6"/>
      <c r="P16" s="6"/>
      <c r="Q16" s="6"/>
      <c r="R16" s="6"/>
      <c r="S16" s="6"/>
    </row>
    <row r="17" spans="1:14" ht="24.95" customHeight="1">
      <c r="A17" s="24" t="s">
        <v>41</v>
      </c>
      <c r="B17">
        <f>COUNTIF(問卷建檔!I10:I69,5)</f>
        <v>0</v>
      </c>
      <c r="C17">
        <f>COUNTIF(問卷建檔!I10:I69,4)</f>
        <v>0</v>
      </c>
      <c r="D17">
        <f>COUNTIF(問卷建檔!I10:I69,3)</f>
        <v>0</v>
      </c>
      <c r="E17">
        <f>COUNTIF(問卷建檔!I10:I69,2)</f>
        <v>0</v>
      </c>
      <c r="F17">
        <f>COUNTIF(問卷建檔!I10:I69,1)</f>
        <v>0</v>
      </c>
      <c r="G17" s="10">
        <f t="shared" si="1"/>
        <v>0</v>
      </c>
      <c r="H17" s="1" t="e">
        <f t="shared" si="2"/>
        <v>#DIV/0!</v>
      </c>
      <c r="I17" s="1" t="e">
        <f t="shared" si="3"/>
        <v>#DIV/0!</v>
      </c>
      <c r="J17" s="1" t="e">
        <f t="shared" si="4"/>
        <v>#DIV/0!</v>
      </c>
      <c r="K17" s="1" t="e">
        <f t="shared" si="5"/>
        <v>#DIV/0!</v>
      </c>
      <c r="L17" s="1" t="e">
        <f t="shared" si="6"/>
        <v>#DIV/0!</v>
      </c>
      <c r="M17" s="50" t="s">
        <v>52</v>
      </c>
      <c r="N17" s="48" t="e">
        <f>問卷建檔!I$71</f>
        <v>#DIV/0!</v>
      </c>
    </row>
    <row r="18" spans="1:14" ht="24.95" customHeight="1">
      <c r="A18" s="25" t="s">
        <v>45</v>
      </c>
      <c r="B18" s="6">
        <f>COUNTIF(問卷建檔!J10:J69,5)</f>
        <v>0</v>
      </c>
      <c r="C18" s="6">
        <f>COUNTIF(問卷建檔!J10:J69,4)</f>
        <v>0</v>
      </c>
      <c r="D18" s="6">
        <f>COUNTIF(問卷建檔!J10:J69,3)</f>
        <v>0</v>
      </c>
      <c r="E18" s="6">
        <f>COUNTIF(問卷建檔!J10:J69,2)</f>
        <v>0</v>
      </c>
      <c r="F18" s="6">
        <f>COUNTIF(問卷建檔!J10:J69,1)</f>
        <v>0</v>
      </c>
      <c r="G18" s="10">
        <f t="shared" si="1"/>
        <v>0</v>
      </c>
      <c r="H18" s="7" t="e">
        <f t="shared" si="2"/>
        <v>#DIV/0!</v>
      </c>
      <c r="I18" s="7" t="e">
        <f t="shared" si="3"/>
        <v>#DIV/0!</v>
      </c>
      <c r="J18" s="7" t="e">
        <f t="shared" si="4"/>
        <v>#DIV/0!</v>
      </c>
      <c r="K18" s="7" t="e">
        <f t="shared" si="5"/>
        <v>#DIV/0!</v>
      </c>
      <c r="L18" s="7" t="e">
        <f t="shared" si="6"/>
        <v>#DIV/0!</v>
      </c>
      <c r="M18" s="51" t="s">
        <v>53</v>
      </c>
      <c r="N18" s="48" t="e">
        <f>問卷建檔!J$71</f>
        <v>#DIV/0!</v>
      </c>
    </row>
    <row r="19" spans="1:14" ht="24.95" customHeight="1">
      <c r="A19" s="26" t="s">
        <v>46</v>
      </c>
      <c r="B19">
        <f>COUNTIF(問卷建檔!K10:K69,5)</f>
        <v>0</v>
      </c>
      <c r="C19">
        <f>COUNTIF(問卷建檔!K10:K69,4)</f>
        <v>0</v>
      </c>
      <c r="D19">
        <f>COUNTIF(問卷建檔!K10:K69,3)</f>
        <v>0</v>
      </c>
      <c r="E19">
        <f>COUNTIF(問卷建檔!K10:K69,2)</f>
        <v>0</v>
      </c>
      <c r="F19">
        <f>COUNTIF(問卷建檔!K10:K69,1)</f>
        <v>0</v>
      </c>
      <c r="G19" s="10">
        <f t="shared" si="1"/>
        <v>0</v>
      </c>
      <c r="H19" s="1" t="e">
        <f t="shared" si="2"/>
        <v>#DIV/0!</v>
      </c>
      <c r="I19" s="1" t="e">
        <f t="shared" si="3"/>
        <v>#DIV/0!</v>
      </c>
      <c r="J19" s="1" t="e">
        <f t="shared" si="4"/>
        <v>#DIV/0!</v>
      </c>
      <c r="K19" s="1" t="e">
        <f t="shared" si="5"/>
        <v>#DIV/0!</v>
      </c>
      <c r="L19" s="1" t="e">
        <f t="shared" si="6"/>
        <v>#DIV/0!</v>
      </c>
      <c r="M19" s="50" t="s">
        <v>54</v>
      </c>
      <c r="N19" s="48" t="e">
        <f>問卷建檔!K$71</f>
        <v>#DIV/0!</v>
      </c>
    </row>
    <row r="20" spans="1:14" ht="24.95" customHeight="1">
      <c r="A20" s="27" t="s">
        <v>47</v>
      </c>
      <c r="B20">
        <f>COUNTIF(問卷建檔!L10:L69,5)</f>
        <v>0</v>
      </c>
      <c r="C20">
        <f>COUNTIF(問卷建檔!L10:L69,4)</f>
        <v>0</v>
      </c>
      <c r="D20">
        <f>COUNTIF(問卷建檔!L10:L69,3)</f>
        <v>0</v>
      </c>
      <c r="E20">
        <f>COUNTIF(問卷建檔!L10:L69,2)</f>
        <v>0</v>
      </c>
      <c r="F20">
        <f>COUNTIF(問卷建檔!L10:L69,1)</f>
        <v>0</v>
      </c>
      <c r="G20" s="10">
        <f t="shared" si="1"/>
        <v>0</v>
      </c>
      <c r="H20" s="1" t="e">
        <f t="shared" si="2"/>
        <v>#DIV/0!</v>
      </c>
      <c r="I20" s="1" t="e">
        <f t="shared" si="3"/>
        <v>#DIV/0!</v>
      </c>
      <c r="J20" s="1" t="e">
        <f t="shared" si="4"/>
        <v>#DIV/0!</v>
      </c>
      <c r="K20" s="1" t="e">
        <f t="shared" si="5"/>
        <v>#DIV/0!</v>
      </c>
      <c r="L20" s="1" t="e">
        <f t="shared" si="6"/>
        <v>#DIV/0!</v>
      </c>
      <c r="M20" s="51" t="s">
        <v>57</v>
      </c>
      <c r="N20" s="48" t="e">
        <f>問卷建檔!L$71</f>
        <v>#DIV/0!</v>
      </c>
    </row>
    <row r="21" spans="1:14" ht="24.95" customHeight="1" thickBot="1">
      <c r="A21" s="27" t="s">
        <v>48</v>
      </c>
      <c r="B21" s="8">
        <f>COUNTIF(問卷建檔!M10:M69,5)</f>
        <v>0</v>
      </c>
      <c r="C21" s="4">
        <f>COUNTIF(問卷建檔!M10:M69,4)</f>
        <v>0</v>
      </c>
      <c r="D21" s="4">
        <f>COUNTIF(問卷建檔!M10:M69,3)</f>
        <v>0</v>
      </c>
      <c r="E21" s="4">
        <f>COUNTIF(問卷建檔!M10:M69,2)</f>
        <v>0</v>
      </c>
      <c r="F21" s="4">
        <f>COUNTIF(問卷建檔!M10:M69,1)</f>
        <v>0</v>
      </c>
      <c r="G21" s="12">
        <f t="shared" si="1"/>
        <v>0</v>
      </c>
      <c r="H21" s="5" t="e">
        <f t="shared" si="2"/>
        <v>#DIV/0!</v>
      </c>
      <c r="I21" s="5" t="e">
        <f t="shared" si="3"/>
        <v>#DIV/0!</v>
      </c>
      <c r="J21" s="5" t="e">
        <f t="shared" si="4"/>
        <v>#DIV/0!</v>
      </c>
      <c r="K21" s="5" t="e">
        <f t="shared" si="5"/>
        <v>#DIV/0!</v>
      </c>
      <c r="L21" s="5" t="e">
        <f t="shared" si="6"/>
        <v>#DIV/0!</v>
      </c>
      <c r="M21" s="46" t="s">
        <v>55</v>
      </c>
      <c r="N21" s="49" t="e">
        <f>問卷建檔!M$71</f>
        <v>#DIV/0!</v>
      </c>
    </row>
    <row r="22" spans="1:14" ht="21">
      <c r="M22" s="37" t="s">
        <v>34</v>
      </c>
      <c r="N22" s="36" t="e">
        <f>AVERAGE(N13:N21)</f>
        <v>#DIV/0!</v>
      </c>
    </row>
    <row r="23" spans="1:14">
      <c r="B23" s="144" t="s">
        <v>38</v>
      </c>
      <c r="C23" s="144"/>
      <c r="D23" s="144"/>
      <c r="E23" s="144"/>
      <c r="F23" s="144"/>
      <c r="G23" s="144"/>
    </row>
    <row r="24" spans="1:14" ht="20.25">
      <c r="A24" s="11"/>
      <c r="B24" s="38"/>
      <c r="C24" s="15" t="s">
        <v>7</v>
      </c>
      <c r="D24" s="15" t="s">
        <v>8</v>
      </c>
      <c r="E24" s="15" t="s">
        <v>9</v>
      </c>
      <c r="F24" s="15" t="s">
        <v>10</v>
      </c>
      <c r="G24" s="15" t="s">
        <v>11</v>
      </c>
    </row>
    <row r="25" spans="1:14" ht="17.25" customHeight="1">
      <c r="B25" s="47" t="s">
        <v>18</v>
      </c>
      <c r="C25" s="39" t="e">
        <f>AVERAGE(H13:H15)</f>
        <v>#DIV/0!</v>
      </c>
      <c r="D25" s="39" t="e">
        <f>AVERAGE(I13:I15)</f>
        <v>#DIV/0!</v>
      </c>
      <c r="E25" s="39" t="e">
        <f>AVERAGE(J13:J15)</f>
        <v>#DIV/0!</v>
      </c>
      <c r="F25" s="39" t="e">
        <f>AVERAGE(K13:K15)</f>
        <v>#DIV/0!</v>
      </c>
      <c r="G25" s="39" t="e">
        <f>AVERAGE(L13:L15)</f>
        <v>#DIV/0!</v>
      </c>
    </row>
    <row r="26" spans="1:14" ht="19.5">
      <c r="B26" s="47" t="s">
        <v>19</v>
      </c>
      <c r="C26" s="40" t="e">
        <f>AVERAGE(H16:H18)</f>
        <v>#DIV/0!</v>
      </c>
      <c r="D26" s="40" t="e">
        <f>AVERAGE(I16:I18)</f>
        <v>#DIV/0!</v>
      </c>
      <c r="E26" s="40" t="e">
        <f>AVERAGE(J16:J18)</f>
        <v>#DIV/0!</v>
      </c>
      <c r="F26" s="40" t="e">
        <f>AVERAGE(K16:K18)</f>
        <v>#DIV/0!</v>
      </c>
      <c r="G26" s="40" t="e">
        <f>AVERAGE(L16:L18)</f>
        <v>#DIV/0!</v>
      </c>
    </row>
    <row r="27" spans="1:14" ht="19.5">
      <c r="B27" s="47" t="s">
        <v>17</v>
      </c>
      <c r="C27" s="40" t="e">
        <f>AVERAGE(H19:H21)</f>
        <v>#DIV/0!</v>
      </c>
      <c r="D27" s="40" t="e">
        <f>AVERAGE(I19:I21)</f>
        <v>#DIV/0!</v>
      </c>
      <c r="E27" s="40" t="e">
        <f>AVERAGE(J19:J21)</f>
        <v>#DIV/0!</v>
      </c>
      <c r="F27" s="40" t="e">
        <f>AVERAGE(K19:K21)</f>
        <v>#DIV/0!</v>
      </c>
      <c r="G27" s="40" t="e">
        <f>AVERAGE(L19:L21)</f>
        <v>#DIV/0!</v>
      </c>
    </row>
  </sheetData>
  <dataConsolidate function="count">
    <dataRefs count="1">
      <dataRef ref="C1:C65536" sheet="本校教師(人)" r:id="rId1"/>
    </dataRefs>
  </dataConsolidate>
  <mergeCells count="4">
    <mergeCell ref="A1:N1"/>
    <mergeCell ref="A2:B2"/>
    <mergeCell ref="A11:B11"/>
    <mergeCell ref="B23:G23"/>
  </mergeCells>
  <phoneticPr fontId="2" type="noConversion"/>
  <pageMargins left="0.17" right="0.17" top="0.25" bottom="0.24" header="0.19" footer="0.17"/>
  <pageSetup paperSize="9" scale="64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問卷建檔</vt:lpstr>
      <vt:lpstr>分析圖表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kuas</dc:creator>
  <cp:lastModifiedBy>owner</cp:lastModifiedBy>
  <cp:lastPrinted>2015-05-04T06:22:00Z</cp:lastPrinted>
  <dcterms:created xsi:type="dcterms:W3CDTF">2009-03-03T06:02:56Z</dcterms:created>
  <dcterms:modified xsi:type="dcterms:W3CDTF">2026-03-19T04:28:27Z</dcterms:modified>
</cp:coreProperties>
</file>